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clas_user/Desktop/"/>
    </mc:Choice>
  </mc:AlternateContent>
  <xr:revisionPtr revIDLastSave="0" documentId="13_ncr:1_{C3ABE44C-7C7B-5242-A09A-80FE7FBE391D}" xr6:coauthVersionLast="45" xr6:coauthVersionMax="45" xr10:uidLastSave="{00000000-0000-0000-0000-000000000000}"/>
  <bookViews>
    <workbookView xWindow="0" yWindow="460" windowWidth="28800" windowHeight="15840" activeTab="3" xr2:uid="{00000000-000D-0000-FFFF-FFFF00000000}"/>
  </bookViews>
  <sheets>
    <sheet name="Introduction" sheetId="18" r:id="rId1"/>
    <sheet name="Austria" sheetId="1" r:id="rId2"/>
    <sheet name="Belgium" sheetId="2" r:id="rId3"/>
    <sheet name="Canada" sheetId="20" r:id="rId4"/>
    <sheet name="Denmark" sheetId="5" r:id="rId5"/>
    <sheet name="Finland" sheetId="7" r:id="rId6"/>
    <sheet name="France" sheetId="8" r:id="rId7"/>
    <sheet name="Germany" sheetId="4" r:id="rId8"/>
    <sheet name="Ireland" sheetId="9" r:id="rId9"/>
    <sheet name="Italy" sheetId="10" r:id="rId10"/>
    <sheet name="Luxembourg" sheetId="11" r:id="rId11"/>
    <sheet name="Netherland" sheetId="12" r:id="rId12"/>
    <sheet name="Norway" sheetId="13" r:id="rId13"/>
    <sheet name="Poland" sheetId="14" r:id="rId14"/>
    <sheet name="Portugal" sheetId="15" r:id="rId15"/>
    <sheet name="Spain" sheetId="6" r:id="rId16"/>
    <sheet name="Switzerland" sheetId="3" r:id="rId17"/>
    <sheet name="Sweden" sheetId="16" r:id="rId18"/>
    <sheet name="United Kingdom" sheetId="17" r:id="rId19"/>
    <sheet name="USA" sheetId="19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2" i="17" l="1"/>
  <c r="C85" i="16"/>
  <c r="C88" i="16" s="1"/>
  <c r="C68" i="3"/>
  <c r="C107" i="6"/>
  <c r="C87" i="6"/>
  <c r="C11" i="6"/>
  <c r="C8" i="6"/>
  <c r="C13" i="14"/>
  <c r="C57" i="13"/>
  <c r="C110" i="4"/>
  <c r="C12" i="4"/>
  <c r="C8" i="4"/>
  <c r="C177" i="8"/>
  <c r="C162" i="8"/>
  <c r="C152" i="8"/>
  <c r="C154" i="8" s="1"/>
  <c r="C42" i="8"/>
  <c r="C31" i="8"/>
  <c r="C130" i="2"/>
  <c r="C125" i="2"/>
  <c r="C116" i="2"/>
  <c r="C119" i="2" s="1"/>
  <c r="C6" i="2"/>
  <c r="C58" i="1"/>
  <c r="C105" i="17" l="1"/>
  <c r="C94" i="17"/>
  <c r="C86" i="17"/>
  <c r="C78" i="17"/>
  <c r="C74" i="17"/>
  <c r="C63" i="17"/>
  <c r="C57" i="17"/>
  <c r="C52" i="17"/>
  <c r="C46" i="17"/>
  <c r="C38" i="17"/>
  <c r="C29" i="17"/>
  <c r="C31" i="17" s="1"/>
  <c r="C22" i="17"/>
  <c r="C15" i="17"/>
  <c r="C4" i="17"/>
  <c r="C9" i="17" s="1"/>
  <c r="C6" i="16"/>
  <c r="C77" i="16"/>
  <c r="C69" i="16"/>
  <c r="C61" i="16"/>
  <c r="C50" i="16"/>
  <c r="C43" i="16"/>
  <c r="C38" i="16"/>
  <c r="C32" i="16"/>
  <c r="C23" i="16"/>
  <c r="C13" i="16"/>
  <c r="C15" i="16" s="1"/>
  <c r="C87" i="15"/>
  <c r="C90" i="15" s="1"/>
  <c r="C80" i="15"/>
  <c r="C74" i="15"/>
  <c r="C69" i="15"/>
  <c r="C63" i="15"/>
  <c r="C82" i="15" s="1"/>
  <c r="C52" i="15"/>
  <c r="C46" i="15"/>
  <c r="C41" i="15"/>
  <c r="C34" i="15"/>
  <c r="C25" i="15"/>
  <c r="C13" i="15"/>
  <c r="C17" i="15" s="1"/>
  <c r="C6" i="15"/>
  <c r="C69" i="14"/>
  <c r="C72" i="14" s="1"/>
  <c r="C60" i="14"/>
  <c r="C54" i="14"/>
  <c r="C49" i="14"/>
  <c r="C44" i="14"/>
  <c r="C36" i="14"/>
  <c r="C27" i="14"/>
  <c r="C29" i="14" s="1"/>
  <c r="C9" i="14"/>
  <c r="C4" i="14"/>
  <c r="C7" i="14" s="1"/>
  <c r="C79" i="13"/>
  <c r="C82" i="13" s="1"/>
  <c r="C72" i="13"/>
  <c r="C65" i="13"/>
  <c r="C74" i="13" s="1"/>
  <c r="C47" i="13"/>
  <c r="C41" i="13"/>
  <c r="C36" i="13"/>
  <c r="C29" i="13"/>
  <c r="C21" i="13"/>
  <c r="C12" i="13"/>
  <c r="C14" i="13" s="1"/>
  <c r="C5" i="13"/>
  <c r="C85" i="12"/>
  <c r="C88" i="12" s="1"/>
  <c r="C76" i="12"/>
  <c r="C68" i="12"/>
  <c r="C60" i="12"/>
  <c r="C57" i="12"/>
  <c r="C46" i="12"/>
  <c r="C41" i="12"/>
  <c r="C36" i="12"/>
  <c r="C30" i="12"/>
  <c r="C22" i="12"/>
  <c r="C13" i="12"/>
  <c r="C15" i="12" s="1"/>
  <c r="C6" i="12"/>
  <c r="C70" i="11"/>
  <c r="C73" i="11" s="1"/>
  <c r="C63" i="11"/>
  <c r="C56" i="11"/>
  <c r="C51" i="11"/>
  <c r="C48" i="11"/>
  <c r="C40" i="11"/>
  <c r="C36" i="11"/>
  <c r="C32" i="11"/>
  <c r="C27" i="11"/>
  <c r="C20" i="11"/>
  <c r="C11" i="11"/>
  <c r="C13" i="11" s="1"/>
  <c r="C5" i="11"/>
  <c r="C82" i="10"/>
  <c r="C86" i="10" s="1"/>
  <c r="C73" i="10"/>
  <c r="C66" i="10"/>
  <c r="C59" i="10"/>
  <c r="C49" i="10"/>
  <c r="C42" i="10"/>
  <c r="C37" i="10"/>
  <c r="C30" i="10"/>
  <c r="C22" i="10"/>
  <c r="C13" i="10"/>
  <c r="C15" i="10" s="1"/>
  <c r="C6" i="10"/>
  <c r="C79" i="9"/>
  <c r="C82" i="9" s="1"/>
  <c r="C72" i="9"/>
  <c r="C65" i="9"/>
  <c r="C57" i="9"/>
  <c r="C55" i="9"/>
  <c r="C45" i="9"/>
  <c r="C40" i="9"/>
  <c r="C35" i="9"/>
  <c r="C30" i="9"/>
  <c r="C22" i="9"/>
  <c r="C13" i="9"/>
  <c r="C15" i="9" s="1"/>
  <c r="C6" i="9"/>
  <c r="C16" i="17" l="1"/>
  <c r="C79" i="16"/>
  <c r="C63" i="14"/>
  <c r="C73" i="14" s="1"/>
  <c r="C78" i="12"/>
  <c r="C64" i="11"/>
  <c r="C75" i="10"/>
  <c r="C74" i="9"/>
  <c r="C96" i="17"/>
  <c r="C66" i="17"/>
  <c r="C53" i="16"/>
  <c r="C55" i="15"/>
  <c r="C91" i="15" s="1"/>
  <c r="C14" i="14"/>
  <c r="C50" i="13"/>
  <c r="C49" i="12"/>
  <c r="C89" i="12" s="1"/>
  <c r="C43" i="11"/>
  <c r="C74" i="11" s="1"/>
  <c r="C52" i="10"/>
  <c r="C87" i="10" s="1"/>
  <c r="C48" i="9"/>
  <c r="C83" i="9" s="1"/>
  <c r="C185" i="8"/>
  <c r="C181" i="8"/>
  <c r="C176" i="8"/>
  <c r="C158" i="8"/>
  <c r="C140" i="8"/>
  <c r="C144" i="8" s="1"/>
  <c r="C131" i="8"/>
  <c r="C122" i="8"/>
  <c r="C114" i="8"/>
  <c r="C107" i="8"/>
  <c r="C96" i="8"/>
  <c r="C89" i="8"/>
  <c r="C84" i="8"/>
  <c r="C76" i="8"/>
  <c r="C67" i="8"/>
  <c r="C56" i="8"/>
  <c r="C59" i="8" s="1"/>
  <c r="C49" i="8"/>
  <c r="C34" i="8"/>
  <c r="C27" i="8"/>
  <c r="C15" i="8"/>
  <c r="C10" i="8"/>
  <c r="C4" i="8"/>
  <c r="C7" i="8" s="1"/>
  <c r="C54" i="7"/>
  <c r="C57" i="7" s="1"/>
  <c r="C46" i="7"/>
  <c r="C41" i="7"/>
  <c r="C36" i="7"/>
  <c r="C29" i="7"/>
  <c r="C21" i="7"/>
  <c r="C13" i="7"/>
  <c r="C15" i="7" s="1"/>
  <c r="C6" i="7"/>
  <c r="C106" i="6"/>
  <c r="C96" i="6"/>
  <c r="C100" i="6" s="1"/>
  <c r="C81" i="6"/>
  <c r="C73" i="6"/>
  <c r="C89" i="6" s="1"/>
  <c r="C62" i="6"/>
  <c r="C55" i="6"/>
  <c r="C50" i="6"/>
  <c r="C43" i="6"/>
  <c r="C34" i="6"/>
  <c r="C25" i="6"/>
  <c r="C27" i="6" s="1"/>
  <c r="C18" i="6"/>
  <c r="C4" i="6"/>
  <c r="C6" i="6" s="1"/>
  <c r="C79" i="5"/>
  <c r="C82" i="5" s="1"/>
  <c r="C71" i="5"/>
  <c r="C65" i="5"/>
  <c r="C58" i="5"/>
  <c r="C47" i="5"/>
  <c r="C42" i="5"/>
  <c r="C37" i="5"/>
  <c r="C30" i="5"/>
  <c r="C22" i="5"/>
  <c r="C13" i="5"/>
  <c r="C15" i="5" s="1"/>
  <c r="C6" i="5"/>
  <c r="C109" i="4"/>
  <c r="C98" i="4"/>
  <c r="C103" i="4" s="1"/>
  <c r="C89" i="16" l="1"/>
  <c r="C58" i="7"/>
  <c r="C49" i="7"/>
  <c r="C73" i="5"/>
  <c r="C106" i="17"/>
  <c r="C83" i="13"/>
  <c r="C168" i="8"/>
  <c r="C133" i="8"/>
  <c r="C99" i="8"/>
  <c r="C20" i="8"/>
  <c r="C36" i="8"/>
  <c r="C65" i="6"/>
  <c r="C101" i="6" s="1"/>
  <c r="C12" i="6"/>
  <c r="C50" i="5"/>
  <c r="C83" i="5" s="1"/>
  <c r="C89" i="4"/>
  <c r="C81" i="4"/>
  <c r="C74" i="4"/>
  <c r="C72" i="4"/>
  <c r="C91" i="4" l="1"/>
  <c r="C186" i="8"/>
  <c r="C145" i="8"/>
  <c r="C43" i="8"/>
  <c r="C61" i="4"/>
  <c r="C55" i="4"/>
  <c r="C50" i="4"/>
  <c r="C43" i="4"/>
  <c r="C35" i="4"/>
  <c r="C26" i="4"/>
  <c r="C28" i="4" s="1"/>
  <c r="C19" i="4"/>
  <c r="C4" i="4"/>
  <c r="C6" i="4" s="1"/>
  <c r="C71" i="3"/>
  <c r="C62" i="3"/>
  <c r="C56" i="3"/>
  <c r="C47" i="3"/>
  <c r="C41" i="3"/>
  <c r="C36" i="3"/>
  <c r="C32" i="3"/>
  <c r="C23" i="3"/>
  <c r="C13" i="3"/>
  <c r="C15" i="3" s="1"/>
  <c r="C6" i="3"/>
  <c r="C129" i="2"/>
  <c r="C107" i="2"/>
  <c r="C111" i="2" s="1"/>
  <c r="C98" i="2"/>
  <c r="C89" i="2"/>
  <c r="C81" i="2"/>
  <c r="C74" i="2"/>
  <c r="C63" i="2"/>
  <c r="C57" i="2"/>
  <c r="C52" i="2"/>
  <c r="C47" i="2"/>
  <c r="C39" i="2"/>
  <c r="C29" i="2"/>
  <c r="C32" i="2" s="1"/>
  <c r="C22" i="2"/>
  <c r="C15" i="2"/>
  <c r="C54" i="1"/>
  <c r="C57" i="1" s="1"/>
  <c r="C63" i="3" l="1"/>
  <c r="C50" i="3"/>
  <c r="C72" i="3" s="1"/>
  <c r="C64" i="4"/>
  <c r="C104" i="4" s="1"/>
  <c r="C13" i="4"/>
  <c r="C100" i="2"/>
  <c r="C9" i="2"/>
  <c r="C16" i="2" s="1"/>
  <c r="C66" i="2"/>
  <c r="C44" i="1"/>
  <c r="C40" i="1"/>
  <c r="C35" i="1"/>
  <c r="C30" i="1"/>
  <c r="C22" i="1"/>
  <c r="C13" i="1"/>
  <c r="C15" i="1" s="1"/>
  <c r="C6" i="1"/>
  <c r="C112" i="2" l="1"/>
  <c r="C47" i="1"/>
</calcChain>
</file>

<file path=xl/sharedStrings.xml><?xml version="1.0" encoding="utf-8"?>
<sst xmlns="http://schemas.openxmlformats.org/spreadsheetml/2006/main" count="1775" uniqueCount="324">
  <si>
    <t>GFC</t>
  </si>
  <si>
    <t>Detailed Market Segment</t>
  </si>
  <si>
    <t>Total Location</t>
  </si>
  <si>
    <t>Pre-K, Kindergarten, Child Care</t>
  </si>
  <si>
    <t>Primary School</t>
  </si>
  <si>
    <t>Secondary School</t>
  </si>
  <si>
    <t>Hospitals</t>
  </si>
  <si>
    <t>Centres for rehabilitation</t>
  </si>
  <si>
    <t>Nursing homes, homes for the elderly, retirement communities</t>
  </si>
  <si>
    <t>Other healthcare establishments</t>
  </si>
  <si>
    <t>Entertainment</t>
  </si>
  <si>
    <t>Café-Restaurants, family-style, diner</t>
  </si>
  <si>
    <t>Traditional restaurants, Casual Dining</t>
  </si>
  <si>
    <t>Upscale Casual Dining Restaurants</t>
  </si>
  <si>
    <t>Fine Dining restaurants</t>
  </si>
  <si>
    <t>Quick Service Restaurants (QSR), Fast food, Snacks</t>
  </si>
  <si>
    <t>Quick Casual</t>
  </si>
  <si>
    <t>Delivery and take-away only</t>
  </si>
  <si>
    <t>Ice cream parlours, frozen desserts</t>
  </si>
  <si>
    <t>Coffee shops, tea houses</t>
  </si>
  <si>
    <t>Smoothie, juice</t>
  </si>
  <si>
    <t>Self service Restaurants</t>
  </si>
  <si>
    <t>(5*) Hotels with restaurant - Luxury</t>
  </si>
  <si>
    <t>(4*) Hotels with restaurant - Upper scale</t>
  </si>
  <si>
    <t>(3*) Hotels with restaurant - Upscale</t>
  </si>
  <si>
    <t>(2*) Hotels with restaurant - Midscale</t>
  </si>
  <si>
    <t>(1*) Hotels with restaurant - Economy</t>
  </si>
  <si>
    <t>Uncoded Hotels &amp; Motels with restaurant</t>
  </si>
  <si>
    <t>(5*) Hotels without restaurant - Luxury</t>
  </si>
  <si>
    <t>(4*) Hotels without restaurant - Upper uscale</t>
  </si>
  <si>
    <t>(3*) Hotels without restaurant - Upscale</t>
  </si>
  <si>
    <t>(2*) Hotels without restaurant - Midscale</t>
  </si>
  <si>
    <t>(1*) Hotels without restaurant - Economy</t>
  </si>
  <si>
    <t>Flophouse, hostels, Youth Hostels</t>
  </si>
  <si>
    <t>Uncoded Hotels &amp; Motels without restaurant</t>
  </si>
  <si>
    <t>(4*) Campings, RV parks or campgrounds</t>
  </si>
  <si>
    <t>(3*) Campings, RV parks or campgrounds</t>
  </si>
  <si>
    <t>(2*) Campings, RV parks or campgrounds</t>
  </si>
  <si>
    <t>Campings, RV parks, campgrounds Uncoded</t>
  </si>
  <si>
    <t>B&amp;B, Guesthouses Luxury and upper scale</t>
  </si>
  <si>
    <t>B&amp;B, Guesthouses Midscale and upscale</t>
  </si>
  <si>
    <t>B&amp;B, Guesthouses Economy &amp; budget</t>
  </si>
  <si>
    <t>B&amp;B, Guesthouses Uncoded rating</t>
  </si>
  <si>
    <t>Resorts, aparthotel and tourist home 4*</t>
  </si>
  <si>
    <t>Resorts, aparthotel and tourist home 3*</t>
  </si>
  <si>
    <t>Resorts, aparthotel and tourist home uncoded rating</t>
  </si>
  <si>
    <t>Holiday center</t>
  </si>
  <si>
    <t>Other lodging establishments</t>
  </si>
  <si>
    <t>FOODSERVICE ON CONCESSION, 
LEISURE, SPORT, CULTURAL SITES</t>
  </si>
  <si>
    <t>Recreation, leisure sites, attraction parks</t>
  </si>
  <si>
    <t>Amusement Park, Theme Park, Children's Recreation Park</t>
  </si>
  <si>
    <t>Zoo, Aquarium, Safari</t>
  </si>
  <si>
    <t>Aquatic Center, Pools</t>
  </si>
  <si>
    <t>Excursions, Tours (Tour bus, Cruises ...)</t>
  </si>
  <si>
    <t>Amusement establishments, Bowling centres, Pool Halls</t>
  </si>
  <si>
    <t>Bowlings</t>
  </si>
  <si>
    <t>Kart</t>
  </si>
  <si>
    <t>Poolroom</t>
  </si>
  <si>
    <t>Casinos, gaming</t>
  </si>
  <si>
    <t>Cultural sites, Museums, Cinemas, Theatres</t>
  </si>
  <si>
    <t>Cinemas</t>
  </si>
  <si>
    <t>Concerts</t>
  </si>
  <si>
    <t>Museums</t>
  </si>
  <si>
    <t>Opera</t>
  </si>
  <si>
    <t>Tennis Centres</t>
  </si>
  <si>
    <t>Golf clubhouses</t>
  </si>
  <si>
    <t>Spas, thermes</t>
  </si>
  <si>
    <t>Neighborhood bars &amp; taverns</t>
  </si>
  <si>
    <t>Sports bars</t>
  </si>
  <si>
    <t>Disco bars, trendy bars, lounge, DJ</t>
  </si>
  <si>
    <t>Discotheques, night clubs</t>
  </si>
  <si>
    <t>Adult entertainment, cabaret</t>
  </si>
  <si>
    <t>Piano-bar, Karaoke</t>
  </si>
  <si>
    <t>Brewpubs, english &amp; irish pubs, micro-brewery, with limited food</t>
  </si>
  <si>
    <t>Wine Bars</t>
  </si>
  <si>
    <t>Malls</t>
  </si>
  <si>
    <t>Bakeries</t>
  </si>
  <si>
    <t>Pastry shops</t>
  </si>
  <si>
    <t>Confectioners</t>
  </si>
  <si>
    <t>Butchers</t>
  </si>
  <si>
    <t>Delicatessens, "charcuteries" (pork butchers)</t>
  </si>
  <si>
    <t>Fish &amp; seafood market</t>
  </si>
  <si>
    <t>Wineries, distilleries, artisan breweries</t>
  </si>
  <si>
    <t>Fruit and Vegetable markets</t>
  </si>
  <si>
    <t>Mom's and Pop's grocery stores (independents)</t>
  </si>
  <si>
    <t>Grocery stores (limited channel distributor)</t>
  </si>
  <si>
    <t>Liquor Stores</t>
  </si>
  <si>
    <t>Supermarkets</t>
  </si>
  <si>
    <t>Specialty and Other Stores</t>
  </si>
  <si>
    <t>Delis</t>
  </si>
  <si>
    <t>Party Catering</t>
  </si>
  <si>
    <t>Catering</t>
  </si>
  <si>
    <t>Companies</t>
  </si>
  <si>
    <t>Professional / Offices</t>
  </si>
  <si>
    <t>Government employment</t>
  </si>
  <si>
    <t>Further education, universities</t>
  </si>
  <si>
    <t>Other education establishments</t>
  </si>
  <si>
    <t>Clinics</t>
  </si>
  <si>
    <t>Convalescence homes and rest homes</t>
  </si>
  <si>
    <t>Social and Private clubs, legions, Fraternities, YMCA</t>
  </si>
  <si>
    <t>Adults &amp; Seniors centers</t>
  </si>
  <si>
    <t>Children centers &amp; summer camps</t>
  </si>
  <si>
    <t>After school programs</t>
  </si>
  <si>
    <t>Other Social-Entertainment</t>
  </si>
  <si>
    <t>Prisons</t>
  </si>
  <si>
    <t>Religious communities, convents, churches …</t>
  </si>
  <si>
    <t>Hawker stalls, snack stands, street vendors</t>
  </si>
  <si>
    <t>Resorts, aparthotel and tourist home 2*</t>
  </si>
  <si>
    <t>Resorts, aparthotel and tourist home 1*</t>
  </si>
  <si>
    <t>Outdoor sport recreation (tree climbing, parachute, car racing ...)</t>
  </si>
  <si>
    <t>Cooking lessons</t>
  </si>
  <si>
    <t>Other Leisure</t>
  </si>
  <si>
    <t>Lasergame</t>
  </si>
  <si>
    <t>Mini Golfs</t>
  </si>
  <si>
    <t>Paintball</t>
  </si>
  <si>
    <t>Theatres</t>
  </si>
  <si>
    <t>Festival</t>
  </si>
  <si>
    <t>Exhibition / Conference centres, hall rental</t>
  </si>
  <si>
    <t>Sport sites</t>
  </si>
  <si>
    <t>Sports clubs</t>
  </si>
  <si>
    <t>Arenas, Stadiums</t>
  </si>
  <si>
    <t>Fitness Centres</t>
  </si>
  <si>
    <t>Country clubs</t>
  </si>
  <si>
    <t>Private beach</t>
  </si>
  <si>
    <t>Bars with service (tobacco, newspaper, lottery, …)</t>
  </si>
  <si>
    <t>Tobacco shops</t>
  </si>
  <si>
    <t>Newspaper kiosks</t>
  </si>
  <si>
    <t>Personal Grooming</t>
  </si>
  <si>
    <t>Beauty salons and nails</t>
  </si>
  <si>
    <t>Hairdressers and barbers</t>
  </si>
  <si>
    <t>Day Spa</t>
  </si>
  <si>
    <t>Cooking terminals</t>
  </si>
  <si>
    <t>Cheese dairy</t>
  </si>
  <si>
    <t>Other food specialist retailers</t>
  </si>
  <si>
    <t>Hypermarkets &amp; Megamarkets</t>
  </si>
  <si>
    <t>Frozen</t>
  </si>
  <si>
    <t>GAS STATIONS</t>
  </si>
  <si>
    <t>Railway stations</t>
  </si>
  <si>
    <t>Airports</t>
  </si>
  <si>
    <t>EDUCATION</t>
  </si>
  <si>
    <t>HEALTHCARE</t>
  </si>
  <si>
    <t>(0*) Hotels with restaurant - Budget</t>
  </si>
  <si>
    <t>(0*) Hotels without restaurant - Budget</t>
  </si>
  <si>
    <t>(5*) Campings, RV parks or campgrounds</t>
  </si>
  <si>
    <t>Resorts, aparthotel and tourist home 5*</t>
  </si>
  <si>
    <t>Production / Plants</t>
  </si>
  <si>
    <t>Coworking</t>
  </si>
  <si>
    <t>Culinary schools</t>
  </si>
  <si>
    <t>SOCIAL-BASED LEISURE</t>
  </si>
  <si>
    <t>Hotels &amp; Motels without restaurant</t>
  </si>
  <si>
    <t>(1*) Campings, RV parks or campgrounds</t>
  </si>
  <si>
    <t>Other types of bars</t>
  </si>
  <si>
    <t>EVENT CATERING, PARTY SERVICE</t>
  </si>
  <si>
    <t>Catering company</t>
  </si>
  <si>
    <t>TABLE SERVICE RESTAURANTS, 
FULL SERVICE RESTAURANTS (FSR)</t>
  </si>
  <si>
    <t>Schools districts</t>
  </si>
  <si>
    <t>Centers for adults and seniors</t>
  </si>
  <si>
    <t>Runaway &amp; Homeless centers</t>
  </si>
  <si>
    <t>Military bases, fire departments</t>
  </si>
  <si>
    <t>(0*) Campings, RV parks or campgrounds</t>
  </si>
  <si>
    <t>Retail bakery, pastry</t>
  </si>
  <si>
    <t>Meat market</t>
  </si>
  <si>
    <t>GROCERY STORES</t>
  </si>
  <si>
    <t>Service area</t>
  </si>
  <si>
    <t>Buffet LSR restaurants</t>
  </si>
  <si>
    <t>Hotels &amp; Motels with restaurant</t>
  </si>
  <si>
    <t>Bed &amp; Breakfast, Guesthouses</t>
  </si>
  <si>
    <t>Nightlife venues</t>
  </si>
  <si>
    <t>Campings, RV parks, campgrounds</t>
  </si>
  <si>
    <t>NON COMMERCIAL / SOCIAL FOODSERVICE</t>
  </si>
  <si>
    <t>TABLE SERVICE RESTAURANTS, FULL SERVICE RESTAURANTS (FSR)</t>
  </si>
  <si>
    <t>LSR Beverage</t>
  </si>
  <si>
    <t>LIMITED SERVICE RESTAURANTS (LSR)</t>
  </si>
  <si>
    <t>Resorts, aparthotel and tourist home</t>
  </si>
  <si>
    <t>LODGING</t>
  </si>
  <si>
    <t>BARS / ADULT BEVERAGES ORIENTED OUTLETS</t>
  </si>
  <si>
    <t>RETAIL OUTLETS</t>
  </si>
  <si>
    <t>FOOD SPECIALIST RETAILERS</t>
  </si>
  <si>
    <t>COMMERCIAL FOODSERVICE</t>
  </si>
  <si>
    <t>ALTERNATIVE CHANNELS</t>
  </si>
  <si>
    <t>BUSINESS &amp; INDUSTRY</t>
  </si>
  <si>
    <t>Nursery, daycare</t>
  </si>
  <si>
    <t>Preschool</t>
  </si>
  <si>
    <t>Middle School</t>
  </si>
  <si>
    <t>High school</t>
  </si>
  <si>
    <t>Technical College</t>
  </si>
  <si>
    <t>OTHER SEGMENTS</t>
  </si>
  <si>
    <t>POINTS OF INTERESTS</t>
  </si>
  <si>
    <t>Central kitchen</t>
  </si>
  <si>
    <t>Multi office restaurants</t>
  </si>
  <si>
    <t>The following counts are a picture from Decembre 2019 of available countries and segments in CHD Expert Database</t>
  </si>
  <si>
    <t>Databases are regularly updated; new countries and segments can be built upon request - please get in touch with one of our sales representative to get an up to date count and discuss your specific project</t>
  </si>
  <si>
    <t xml:space="preserve">3 universes in CHD Expert databases: </t>
  </si>
  <si>
    <t xml:space="preserve"> - commercial segments: restaurants, hotels, bars - available in each country listed below</t>
  </si>
  <si>
    <t xml:space="preserve"> - non commercial segments: large companies, healthcare, education - available in some countries, can be built upon request. CHD Expert cannot guarantee the presence of a restaurant on site in every location.</t>
  </si>
  <si>
    <t xml:space="preserve"> - alternative segments: bakeries, butchers, caterers, grocery stores…. - available in some countries, can be built upon request</t>
  </si>
  <si>
    <t xml:space="preserve">Available countries, in alphabetical order: </t>
  </si>
  <si>
    <t>Austria</t>
  </si>
  <si>
    <t>Belgium</t>
  </si>
  <si>
    <t>Denmark</t>
  </si>
  <si>
    <t>Finland</t>
  </si>
  <si>
    <t>France</t>
  </si>
  <si>
    <t>Germany</t>
  </si>
  <si>
    <t>Ireland</t>
  </si>
  <si>
    <t>Italy</t>
  </si>
  <si>
    <t>Luxembourg</t>
  </si>
  <si>
    <t>Netherland</t>
  </si>
  <si>
    <t>Norway</t>
  </si>
  <si>
    <t>Poland</t>
  </si>
  <si>
    <t>Portugal</t>
  </si>
  <si>
    <t>Spain</t>
  </si>
  <si>
    <t>Switzerland</t>
  </si>
  <si>
    <t>Sweden</t>
  </si>
  <si>
    <t>United Kingdom</t>
  </si>
  <si>
    <t>Soon: Turkey</t>
  </si>
  <si>
    <t>Introduction</t>
  </si>
  <si>
    <t xml:space="preserve">VP Sales: </t>
  </si>
  <si>
    <t>Shima Zeroual - szeroual@chd-expert.com</t>
  </si>
  <si>
    <t>2850. WINE BARS</t>
  </si>
  <si>
    <t>2830. NIGHTLIFE VENUES</t>
  </si>
  <si>
    <t>2820. SPORTS BARS</t>
  </si>
  <si>
    <t>2810. NEIGHBORHOOD BARS &amp; TAVERNS</t>
  </si>
  <si>
    <t>2700. EVENT CATERING, PARTY SERVICE</t>
  </si>
  <si>
    <t>2666. COUNTRY CLUBS</t>
  </si>
  <si>
    <t>2665. GOLF CLUBHOUSES</t>
  </si>
  <si>
    <t>2663. FITNESS CENTERS</t>
  </si>
  <si>
    <t>2662. ARENAS, STADIUMS</t>
  </si>
  <si>
    <t>2661. SPORTS CLUBS</t>
  </si>
  <si>
    <t>2650. EXHIBITION / CONFERENCE CENTERS, HALL RENTAL</t>
  </si>
  <si>
    <t>2640. CULTURAL SITES, MUSEUMS, CINEMAS, THEATERS, ZOO</t>
  </si>
  <si>
    <t>2630. CASINO, GAMING</t>
  </si>
  <si>
    <t>2620. AMUSEMENT ESTABLISHMENT, BOWLING CENTER, POOL HALL</t>
  </si>
  <si>
    <t>2610. RECREATION, LEISURE SITES, ATTRACTION PARKS</t>
  </si>
  <si>
    <t>2530. AIRPORTS AND IN-FLIGHT CATERING</t>
  </si>
  <si>
    <t>2450. RESORTS</t>
  </si>
  <si>
    <t>2440. BED &amp; BREAKFAST, GUESTHOUSES, CHAMBRES D'HOTES</t>
  </si>
  <si>
    <t>2430. CAMPING, RV PARKS, CAMPGROUNDS</t>
  </si>
  <si>
    <t>2429. UNCODED HOTELS &amp; MOTELS WITHOUT RESTAURANT</t>
  </si>
  <si>
    <t>2425. 1* HOTELS WITHOUT RESTAURANT-ECONOMY</t>
  </si>
  <si>
    <t>2424. 2* HOTELS WITHOUT RESTAURANT-MIDSCALE</t>
  </si>
  <si>
    <t>2423. 3* HOTELS WITHOUT RESTAURANT-UPSCALE</t>
  </si>
  <si>
    <t>2419. UNCODED HOTELS &amp; MOTELS WITH RESTAURANT</t>
  </si>
  <si>
    <t>2415. 1* HOTELS WITH RESTAURANT-ECONOMY</t>
  </si>
  <si>
    <t>2414. 2* HOTELS WITH RESTAURANT-MIDSCALE</t>
  </si>
  <si>
    <t>2413. 3* HOTELS WITH RESTAURANT-UPSCALE</t>
  </si>
  <si>
    <t>2412. 4* HOTELS WITH RESTAURANT-UPPER SCALE</t>
  </si>
  <si>
    <t>2411. 5* HOTELS WITH RESTAURANT-LUXURY</t>
  </si>
  <si>
    <t>2360. LSR - BUFFET RESTAURANTS</t>
  </si>
  <si>
    <t>2343. LSR - SMOOTHIE, JUICE</t>
  </si>
  <si>
    <t>2342. LSR - COFFEE SHOPS, TEA HOUSES</t>
  </si>
  <si>
    <t>2341. LSR - ICE CREAM PARLORS, FROZEN DESSERTS</t>
  </si>
  <si>
    <t>2330. LSR - DELIVERY AND TAKE AWAY ONLY</t>
  </si>
  <si>
    <t>2320. LSR - FAST CASUAL</t>
  </si>
  <si>
    <t>2310. LSR - QUICK SERVICE RESTAURANTS, FAST FOOD, SNACKS</t>
  </si>
  <si>
    <t>2140. FSR - FINE DINING RESTAURANTS</t>
  </si>
  <si>
    <t>2130. FSR - UPSCALE CASUAL DINING RESTAURANTS</t>
  </si>
  <si>
    <t>2120. FSR - TRADITIONAL RESTAURANTS, CASUAL DINING</t>
  </si>
  <si>
    <t>2110. FSR - CAFÉ-RESTAURANTS, FAMILY-STYLE, DINER</t>
  </si>
  <si>
    <t>WYOMING</t>
  </si>
  <si>
    <t>WISCONSIN</t>
  </si>
  <si>
    <t>WEST VIRGINIA</t>
  </si>
  <si>
    <t>WASHINGTON DC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</si>
  <si>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</si>
  <si>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</si>
  <si>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</si>
  <si>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</si>
  <si>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</si>
  <si>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</si>
  <si>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</si>
  <si>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</si>
  <si>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</si>
  <si>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</si>
  <si>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</si>
  <si>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</si>
  <si>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</si>
  <si>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</si>
  <si>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</si>
  <si>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</si>
  <si>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</si>
  <si>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</si>
  <si>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</si>
  <si>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</si>
  <si>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</si>
  <si>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</si>
  <si>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</si>
  <si>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</si>
  <si>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</si>
  <si>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</si>
  <si>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</si>
  <si>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</si>
  <si>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</si>
  <si>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</si>
  <si>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</si>
  <si>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</si>
  <si>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</si>
  <si>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</si>
  <si>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</si>
  <si>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</si>
  <si>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</si>
  <si>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</si>
  <si>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</si>
  <si>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>DELAWARE</t>
  </si>
  <si>
    <t>CONNECTICUT</t>
  </si>
  <si>
    <t>COLORADO</t>
  </si>
  <si>
    <t>CALIFORNIA</t>
  </si>
  <si>
    <t>ARKANSAS</t>
  </si>
  <si>
    <t>ARIZONA</t>
  </si>
  <si>
    <t>ALASKA</t>
  </si>
  <si>
    <t>ALABAMA</t>
  </si>
  <si>
    <t>DETAILED MARKET SEGMENT</t>
  </si>
  <si>
    <t>2350. LSR - SELF SERVICE RESTAURANTS</t>
  </si>
  <si>
    <t>YUKON</t>
  </si>
  <si>
    <t>SASKATCHEWAN</t>
  </si>
  <si>
    <t>QUEBEC</t>
  </si>
  <si>
    <t>PRINCE EDWARD ISLAND</t>
  </si>
  <si>
    <t>ONTARIO</t>
  </si>
  <si>
    <t>NUNAVUT</t>
  </si>
  <si>
    <t>NOVA SCOTIA</t>
  </si>
  <si>
    <t>NORTHWEST TERRITORIES</t>
  </si>
  <si>
    <t>NEWFOUNDLAND AND LABRADOR</t>
  </si>
  <si>
    <t>NEW BRUNSWICK</t>
  </si>
  <si>
    <t>MANITOBA</t>
  </si>
  <si>
    <t>BRITISH COLUMBIA</t>
  </si>
  <si>
    <t>ALBERTA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</si>
</sst>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1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1" fontId="3" fillId="4" borderId="5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4" fillId="0" borderId="0" xfId="0" applyFont="1"/>
    <xf numFmtId="3" fontId="0" fillId="0" borderId="13" xfId="0" applyNumberFormat="1" applyBorder="1"/>
    <xf numFmtId="3" fontId="0" fillId="0" borderId="14" xfId="0" applyNumberFormat="1" applyBorder="1"/>
    <xf numFmtId="0" fontId="0" fillId="5" borderId="15" xfId="0" applyFill="1" applyBorder="1"/>
    <xf numFmtId="0" fontId="0" fillId="5" borderId="10" xfId="0" applyFill="1" applyBorder="1"/>
    <xf numFmtId="3" fontId="1" fillId="6" borderId="13" xfId="0" applyNumberFormat="1" applyFont="1" applyFill="1" applyBorder="1"/>
    <xf numFmtId="3" fontId="1" fillId="6" borderId="14" xfId="0" applyNumberFormat="1" applyFont="1" applyFill="1" applyBorder="1"/>
    <xf numFmtId="0" fontId="1" fillId="7" borderId="12" xfId="0" applyFont="1" applyFill="1" applyBorder="1"/>
    <xf numFmtId="37" fontId="0" fillId="0" borderId="13" xfId="0" applyNumberFormat="1" applyBorder="1"/>
    <xf numFmtId="37" fontId="0" fillId="0" borderId="14" xfId="0" applyNumberFormat="1" applyBorder="1"/>
    <xf numFmtId="37" fontId="1" fillId="6" borderId="13" xfId="0" applyNumberFormat="1" applyFont="1" applyFill="1" applyBorder="1"/>
    <xf numFmtId="37" fontId="1" fillId="6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28D74-E34C-4AFD-94CA-90D8ADB1770C}">
  <sheetPr>
    <tabColor rgb="FFFFFF00"/>
  </sheetPr>
  <dimension ref="A2:B34"/>
  <sheetViews>
    <sheetView workbookViewId="0">
      <selection activeCell="A8" sqref="A8"/>
    </sheetView>
  </sheetViews>
  <sheetFormatPr baseColWidth="10" defaultRowHeight="15" x14ac:dyDescent="0.2"/>
  <sheetData>
    <row r="2" spans="1:2" ht="21" x14ac:dyDescent="0.25">
      <c r="A2" s="36" t="s">
        <v>215</v>
      </c>
    </row>
    <row r="4" spans="1:2" x14ac:dyDescent="0.2">
      <c r="A4" t="s">
        <v>190</v>
      </c>
    </row>
    <row r="5" spans="1:2" x14ac:dyDescent="0.2">
      <c r="A5" t="s">
        <v>191</v>
      </c>
    </row>
    <row r="7" spans="1:2" x14ac:dyDescent="0.2">
      <c r="A7" t="s">
        <v>216</v>
      </c>
      <c r="B7" t="s">
        <v>217</v>
      </c>
    </row>
    <row r="10" spans="1:2" x14ac:dyDescent="0.2">
      <c r="A10" t="s">
        <v>192</v>
      </c>
    </row>
    <row r="11" spans="1:2" x14ac:dyDescent="0.2">
      <c r="A11" t="s">
        <v>193</v>
      </c>
    </row>
    <row r="12" spans="1:2" x14ac:dyDescent="0.2">
      <c r="A12" t="s">
        <v>194</v>
      </c>
    </row>
    <row r="13" spans="1:2" x14ac:dyDescent="0.2">
      <c r="A13" t="s">
        <v>195</v>
      </c>
    </row>
    <row r="15" spans="1:2" x14ac:dyDescent="0.2">
      <c r="A15" t="s">
        <v>196</v>
      </c>
    </row>
    <row r="16" spans="1:2" x14ac:dyDescent="0.2">
      <c r="A16" t="s">
        <v>197</v>
      </c>
    </row>
    <row r="17" spans="1:1" x14ac:dyDescent="0.2">
      <c r="A17" t="s">
        <v>198</v>
      </c>
    </row>
    <row r="18" spans="1:1" x14ac:dyDescent="0.2">
      <c r="A18" t="s">
        <v>199</v>
      </c>
    </row>
    <row r="19" spans="1:1" x14ac:dyDescent="0.2">
      <c r="A19" t="s">
        <v>200</v>
      </c>
    </row>
    <row r="20" spans="1:1" x14ac:dyDescent="0.2">
      <c r="A20" t="s">
        <v>201</v>
      </c>
    </row>
    <row r="21" spans="1:1" x14ac:dyDescent="0.2">
      <c r="A21" t="s">
        <v>202</v>
      </c>
    </row>
    <row r="22" spans="1:1" x14ac:dyDescent="0.2">
      <c r="A22" t="s">
        <v>203</v>
      </c>
    </row>
    <row r="23" spans="1:1" x14ac:dyDescent="0.2">
      <c r="A23" t="s">
        <v>204</v>
      </c>
    </row>
    <row r="24" spans="1:1" x14ac:dyDescent="0.2">
      <c r="A24" t="s">
        <v>205</v>
      </c>
    </row>
    <row r="25" spans="1:1" x14ac:dyDescent="0.2">
      <c r="A25" t="s">
        <v>206</v>
      </c>
    </row>
    <row r="26" spans="1:1" x14ac:dyDescent="0.2">
      <c r="A26" t="s">
        <v>207</v>
      </c>
    </row>
    <row r="27" spans="1:1" x14ac:dyDescent="0.2">
      <c r="A27" t="s">
        <v>208</v>
      </c>
    </row>
    <row r="28" spans="1:1" x14ac:dyDescent="0.2">
      <c r="A28" t="s">
        <v>209</v>
      </c>
    </row>
    <row r="29" spans="1:1" x14ac:dyDescent="0.2">
      <c r="A29" t="s">
        <v>210</v>
      </c>
    </row>
    <row r="30" spans="1:1" x14ac:dyDescent="0.2">
      <c r="A30" t="s">
        <v>211</v>
      </c>
    </row>
    <row r="31" spans="1:1" x14ac:dyDescent="0.2">
      <c r="A31" t="s">
        <v>212</v>
      </c>
    </row>
    <row r="32" spans="1:1" x14ac:dyDescent="0.2">
      <c r="A32" t="s">
        <v>213</v>
      </c>
    </row>
    <row r="34" spans="1:1" x14ac:dyDescent="0.2">
      <c r="A34" t="s">
        <v>214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88"/>
  <sheetViews>
    <sheetView workbookViewId="0">
      <selection activeCell="B3" sqref="B3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thickBot="1" x14ac:dyDescent="0.25">
      <c r="A2" s="20">
        <v>2110</v>
      </c>
      <c r="B2" s="21" t="s">
        <v>11</v>
      </c>
      <c r="C2" s="22">
        <v>96</v>
      </c>
    </row>
    <row r="3" spans="1:3" ht="22.5" customHeight="1" thickBot="1" x14ac:dyDescent="0.25">
      <c r="A3" s="20">
        <v>2120</v>
      </c>
      <c r="B3" s="21" t="s">
        <v>12</v>
      </c>
      <c r="C3" s="22">
        <v>42767</v>
      </c>
    </row>
    <row r="4" spans="1:3" ht="22.5" customHeight="1" thickBot="1" x14ac:dyDescent="0.25">
      <c r="A4" s="20">
        <v>2130</v>
      </c>
      <c r="B4" s="21" t="s">
        <v>13</v>
      </c>
      <c r="C4" s="22">
        <v>4856</v>
      </c>
    </row>
    <row r="5" spans="1:3" ht="22.5" customHeight="1" thickBot="1" x14ac:dyDescent="0.25">
      <c r="A5" s="20">
        <v>2140</v>
      </c>
      <c r="B5" s="21" t="s">
        <v>14</v>
      </c>
      <c r="C5" s="22">
        <v>2415</v>
      </c>
    </row>
    <row r="6" spans="1:3" ht="22.5" customHeight="1" thickBot="1" x14ac:dyDescent="0.25">
      <c r="A6" s="17"/>
      <c r="B6" s="18" t="s">
        <v>170</v>
      </c>
      <c r="C6" s="19">
        <f>SUM(C2,C3,C4,C5)</f>
        <v>50134</v>
      </c>
    </row>
    <row r="7" spans="1:3" ht="22.5" customHeight="1" thickBot="1" x14ac:dyDescent="0.25">
      <c r="A7" s="20">
        <v>2310</v>
      </c>
      <c r="B7" s="21" t="s">
        <v>15</v>
      </c>
      <c r="C7" s="22">
        <v>19890</v>
      </c>
    </row>
    <row r="8" spans="1:3" ht="22.5" customHeight="1" thickBot="1" x14ac:dyDescent="0.25">
      <c r="A8" s="20">
        <v>2320</v>
      </c>
      <c r="B8" s="21" t="s">
        <v>16</v>
      </c>
      <c r="C8" s="22">
        <v>319</v>
      </c>
    </row>
    <row r="9" spans="1:3" ht="22.5" customHeight="1" thickBot="1" x14ac:dyDescent="0.25">
      <c r="A9" s="20">
        <v>2330</v>
      </c>
      <c r="B9" s="21" t="s">
        <v>17</v>
      </c>
      <c r="C9" s="22">
        <v>2171</v>
      </c>
    </row>
    <row r="10" spans="1:3" ht="22.5" customHeight="1" x14ac:dyDescent="0.2">
      <c r="A10" s="6">
        <v>2341</v>
      </c>
      <c r="B10" s="11" t="s">
        <v>18</v>
      </c>
      <c r="C10" s="14">
        <v>4907</v>
      </c>
    </row>
    <row r="11" spans="1:3" ht="22.5" customHeight="1" x14ac:dyDescent="0.2">
      <c r="A11" s="6">
        <v>2342</v>
      </c>
      <c r="B11" s="11" t="s">
        <v>19</v>
      </c>
      <c r="C11" s="14">
        <v>2502</v>
      </c>
    </row>
    <row r="12" spans="1:3" ht="22.5" customHeight="1" thickBot="1" x14ac:dyDescent="0.25">
      <c r="A12" s="6">
        <v>2343</v>
      </c>
      <c r="B12" s="11" t="s">
        <v>20</v>
      </c>
      <c r="C12" s="14">
        <v>12</v>
      </c>
    </row>
    <row r="13" spans="1:3" ht="22.5" customHeight="1" thickBot="1" x14ac:dyDescent="0.25">
      <c r="A13" s="20"/>
      <c r="B13" s="21" t="s">
        <v>171</v>
      </c>
      <c r="C13" s="22">
        <f>SUM(C10,C11,C12)</f>
        <v>7421</v>
      </c>
    </row>
    <row r="14" spans="1:3" ht="22.5" customHeight="1" thickBot="1" x14ac:dyDescent="0.25">
      <c r="A14" s="20">
        <v>2350</v>
      </c>
      <c r="B14" s="21" t="s">
        <v>21</v>
      </c>
      <c r="C14" s="22">
        <v>356</v>
      </c>
    </row>
    <row r="15" spans="1:3" ht="22.5" customHeight="1" thickBot="1" x14ac:dyDescent="0.25">
      <c r="A15" s="17"/>
      <c r="B15" s="18" t="s">
        <v>172</v>
      </c>
      <c r="C15" s="19">
        <f>SUM(C7,C8,C9,C13,C14)</f>
        <v>30157</v>
      </c>
    </row>
    <row r="16" spans="1:3" ht="22.5" customHeight="1" x14ac:dyDescent="0.2">
      <c r="A16" s="6">
        <v>2411</v>
      </c>
      <c r="B16" s="11" t="s">
        <v>22</v>
      </c>
      <c r="C16" s="14">
        <v>381</v>
      </c>
    </row>
    <row r="17" spans="1:3" ht="22.5" customHeight="1" x14ac:dyDescent="0.2">
      <c r="A17" s="6">
        <v>2412</v>
      </c>
      <c r="B17" s="11" t="s">
        <v>23</v>
      </c>
      <c r="C17" s="14">
        <v>4736</v>
      </c>
    </row>
    <row r="18" spans="1:3" ht="22.5" customHeight="1" x14ac:dyDescent="0.2">
      <c r="A18" s="6">
        <v>2413</v>
      </c>
      <c r="B18" s="11" t="s">
        <v>24</v>
      </c>
      <c r="C18" s="14">
        <v>9779</v>
      </c>
    </row>
    <row r="19" spans="1:3" ht="22.5" customHeight="1" x14ac:dyDescent="0.2">
      <c r="A19" s="6">
        <v>2414</v>
      </c>
      <c r="B19" s="11" t="s">
        <v>25</v>
      </c>
      <c r="C19" s="14">
        <v>2037</v>
      </c>
    </row>
    <row r="20" spans="1:3" ht="22.5" customHeight="1" x14ac:dyDescent="0.2">
      <c r="A20" s="6">
        <v>2415</v>
      </c>
      <c r="B20" s="11" t="s">
        <v>26</v>
      </c>
      <c r="C20" s="14">
        <v>670</v>
      </c>
    </row>
    <row r="21" spans="1:3" ht="22.5" customHeight="1" thickBot="1" x14ac:dyDescent="0.25">
      <c r="A21" s="6">
        <v>2419</v>
      </c>
      <c r="B21" s="11" t="s">
        <v>27</v>
      </c>
      <c r="C21" s="14">
        <v>1384</v>
      </c>
    </row>
    <row r="22" spans="1:3" ht="22.5" customHeight="1" thickBot="1" x14ac:dyDescent="0.25">
      <c r="A22" s="20"/>
      <c r="B22" s="21" t="s">
        <v>165</v>
      </c>
      <c r="C22" s="22">
        <f>SUM(C16,C17,C18,C19,C20,C21)</f>
        <v>18987</v>
      </c>
    </row>
    <row r="23" spans="1:3" ht="22.5" customHeight="1" x14ac:dyDescent="0.2">
      <c r="A23" s="6">
        <v>2421</v>
      </c>
      <c r="B23" s="11" t="s">
        <v>28</v>
      </c>
      <c r="C23" s="14">
        <v>6</v>
      </c>
    </row>
    <row r="24" spans="1:3" ht="22.5" customHeight="1" x14ac:dyDescent="0.2">
      <c r="A24" s="6">
        <v>2422</v>
      </c>
      <c r="B24" s="11" t="s">
        <v>29</v>
      </c>
      <c r="C24" s="14">
        <v>257</v>
      </c>
    </row>
    <row r="25" spans="1:3" ht="22.5" customHeight="1" x14ac:dyDescent="0.2">
      <c r="A25" s="6">
        <v>2423</v>
      </c>
      <c r="B25" s="11" t="s">
        <v>30</v>
      </c>
      <c r="C25" s="14">
        <v>1442</v>
      </c>
    </row>
    <row r="26" spans="1:3" ht="22.5" customHeight="1" x14ac:dyDescent="0.2">
      <c r="A26" s="6">
        <v>2424</v>
      </c>
      <c r="B26" s="11" t="s">
        <v>31</v>
      </c>
      <c r="C26" s="14">
        <v>715</v>
      </c>
    </row>
    <row r="27" spans="1:3" ht="22.5" customHeight="1" x14ac:dyDescent="0.2">
      <c r="A27" s="6">
        <v>2425</v>
      </c>
      <c r="B27" s="11" t="s">
        <v>32</v>
      </c>
      <c r="C27" s="14">
        <v>169</v>
      </c>
    </row>
    <row r="28" spans="1:3" ht="22.5" customHeight="1" x14ac:dyDescent="0.2">
      <c r="A28" s="6">
        <v>2427</v>
      </c>
      <c r="B28" s="11" t="s">
        <v>33</v>
      </c>
      <c r="C28" s="14">
        <v>323</v>
      </c>
    </row>
    <row r="29" spans="1:3" ht="22.5" customHeight="1" thickBot="1" x14ac:dyDescent="0.25">
      <c r="A29" s="6">
        <v>2429</v>
      </c>
      <c r="B29" s="11" t="s">
        <v>34</v>
      </c>
      <c r="C29" s="14">
        <v>363</v>
      </c>
    </row>
    <row r="30" spans="1:3" ht="22.5" customHeight="1" thickBot="1" x14ac:dyDescent="0.25">
      <c r="A30" s="20"/>
      <c r="B30" s="21" t="s">
        <v>149</v>
      </c>
      <c r="C30" s="22">
        <f>SUM(C23,C24,C25,C26,C27,C28,C29)</f>
        <v>3275</v>
      </c>
    </row>
    <row r="31" spans="1:3" ht="22.5" customHeight="1" x14ac:dyDescent="0.2">
      <c r="A31" s="6">
        <v>2431</v>
      </c>
      <c r="B31" s="11" t="s">
        <v>143</v>
      </c>
      <c r="C31" s="14">
        <v>2</v>
      </c>
    </row>
    <row r="32" spans="1:3" ht="22.5" customHeight="1" x14ac:dyDescent="0.2">
      <c r="A32" s="6">
        <v>2432</v>
      </c>
      <c r="B32" s="11" t="s">
        <v>35</v>
      </c>
      <c r="C32" s="14">
        <v>75</v>
      </c>
    </row>
    <row r="33" spans="1:3" ht="22.5" customHeight="1" x14ac:dyDescent="0.2">
      <c r="A33" s="6">
        <v>2433</v>
      </c>
      <c r="B33" s="11" t="s">
        <v>36</v>
      </c>
      <c r="C33" s="14">
        <v>128</v>
      </c>
    </row>
    <row r="34" spans="1:3" ht="22.5" customHeight="1" x14ac:dyDescent="0.2">
      <c r="A34" s="6">
        <v>2434</v>
      </c>
      <c r="B34" s="11" t="s">
        <v>37</v>
      </c>
      <c r="C34" s="14">
        <v>28</v>
      </c>
    </row>
    <row r="35" spans="1:3" ht="22.5" customHeight="1" x14ac:dyDescent="0.2">
      <c r="A35" s="6">
        <v>2435</v>
      </c>
      <c r="B35" s="11" t="s">
        <v>150</v>
      </c>
      <c r="C35" s="14">
        <v>9</v>
      </c>
    </row>
    <row r="36" spans="1:3" ht="22.5" customHeight="1" thickBot="1" x14ac:dyDescent="0.25">
      <c r="A36" s="6">
        <v>2439</v>
      </c>
      <c r="B36" s="11" t="s">
        <v>38</v>
      </c>
      <c r="C36" s="14">
        <v>750</v>
      </c>
    </row>
    <row r="37" spans="1:3" ht="22.5" customHeight="1" thickBot="1" x14ac:dyDescent="0.25">
      <c r="A37" s="20"/>
      <c r="B37" s="21" t="s">
        <v>168</v>
      </c>
      <c r="C37" s="22">
        <f>SUM(C31,C32,C33,C34,C35,C36)</f>
        <v>992</v>
      </c>
    </row>
    <row r="38" spans="1:3" ht="22.5" customHeight="1" x14ac:dyDescent="0.2">
      <c r="A38" s="6">
        <v>2441</v>
      </c>
      <c r="B38" s="11" t="s">
        <v>39</v>
      </c>
      <c r="C38" s="14">
        <v>426</v>
      </c>
    </row>
    <row r="39" spans="1:3" ht="22.5" customHeight="1" x14ac:dyDescent="0.2">
      <c r="A39" s="6">
        <v>2442</v>
      </c>
      <c r="B39" s="11" t="s">
        <v>40</v>
      </c>
      <c r="C39" s="14">
        <v>3821</v>
      </c>
    </row>
    <row r="40" spans="1:3" ht="22.5" customHeight="1" x14ac:dyDescent="0.2">
      <c r="A40" s="6">
        <v>2443</v>
      </c>
      <c r="B40" s="11" t="s">
        <v>41</v>
      </c>
      <c r="C40" s="14">
        <v>554</v>
      </c>
    </row>
    <row r="41" spans="1:3" ht="22.5" customHeight="1" thickBot="1" x14ac:dyDescent="0.25">
      <c r="A41" s="6">
        <v>2449</v>
      </c>
      <c r="B41" s="11" t="s">
        <v>42</v>
      </c>
      <c r="C41" s="14">
        <v>34686</v>
      </c>
    </row>
    <row r="42" spans="1:3" ht="22.5" customHeight="1" thickBot="1" x14ac:dyDescent="0.25">
      <c r="A42" s="20"/>
      <c r="B42" s="21" t="s">
        <v>166</v>
      </c>
      <c r="C42" s="22">
        <f>SUM(C38,C39,C40,C41)</f>
        <v>39487</v>
      </c>
    </row>
    <row r="43" spans="1:3" ht="22.5" customHeight="1" x14ac:dyDescent="0.2">
      <c r="A43" s="6">
        <v>2451</v>
      </c>
      <c r="B43" s="11" t="s">
        <v>144</v>
      </c>
      <c r="C43" s="14">
        <v>11</v>
      </c>
    </row>
    <row r="44" spans="1:3" ht="22.5" customHeight="1" x14ac:dyDescent="0.2">
      <c r="A44" s="6">
        <v>2452</v>
      </c>
      <c r="B44" s="11" t="s">
        <v>43</v>
      </c>
      <c r="C44" s="14">
        <v>138</v>
      </c>
    </row>
    <row r="45" spans="1:3" ht="22.5" customHeight="1" x14ac:dyDescent="0.2">
      <c r="A45" s="6">
        <v>2453</v>
      </c>
      <c r="B45" s="11" t="s">
        <v>44</v>
      </c>
      <c r="C45" s="14">
        <v>374</v>
      </c>
    </row>
    <row r="46" spans="1:3" ht="22.5" customHeight="1" x14ac:dyDescent="0.2">
      <c r="A46" s="6">
        <v>2454</v>
      </c>
      <c r="B46" s="11" t="s">
        <v>107</v>
      </c>
      <c r="C46" s="14">
        <v>102</v>
      </c>
    </row>
    <row r="47" spans="1:3" ht="22.5" customHeight="1" x14ac:dyDescent="0.2">
      <c r="A47" s="6">
        <v>2455</v>
      </c>
      <c r="B47" s="11" t="s">
        <v>108</v>
      </c>
      <c r="C47" s="14">
        <v>28</v>
      </c>
    </row>
    <row r="48" spans="1:3" ht="22.5" customHeight="1" thickBot="1" x14ac:dyDescent="0.25">
      <c r="A48" s="6">
        <v>2459</v>
      </c>
      <c r="B48" s="11" t="s">
        <v>45</v>
      </c>
      <c r="C48" s="14">
        <v>1164</v>
      </c>
    </row>
    <row r="49" spans="1:3" ht="22.5" customHeight="1" thickBot="1" x14ac:dyDescent="0.25">
      <c r="A49" s="20"/>
      <c r="B49" s="21" t="s">
        <v>173</v>
      </c>
      <c r="C49" s="22">
        <f>SUM(C43,C44,C45,C46,C47,C48)</f>
        <v>1817</v>
      </c>
    </row>
    <row r="50" spans="1:3" ht="22.5" customHeight="1" thickBot="1" x14ac:dyDescent="0.25">
      <c r="A50" s="20">
        <v>2460</v>
      </c>
      <c r="B50" s="21" t="s">
        <v>46</v>
      </c>
      <c r="C50" s="22">
        <v>191</v>
      </c>
    </row>
    <row r="51" spans="1:3" ht="22.5" customHeight="1" thickBot="1" x14ac:dyDescent="0.25">
      <c r="A51" s="20">
        <v>2490</v>
      </c>
      <c r="B51" s="21" t="s">
        <v>47</v>
      </c>
      <c r="C51" s="22">
        <v>4350</v>
      </c>
    </row>
    <row r="52" spans="1:3" ht="22.5" customHeight="1" thickBot="1" x14ac:dyDescent="0.25">
      <c r="A52" s="17"/>
      <c r="B52" s="18" t="s">
        <v>174</v>
      </c>
      <c r="C52" s="19">
        <f>SUM(C22,C30,C37,C42,C49,C50,C51)</f>
        <v>69099</v>
      </c>
    </row>
    <row r="53" spans="1:3" ht="22.5" customHeight="1" x14ac:dyDescent="0.2">
      <c r="A53" s="6">
        <v>2612</v>
      </c>
      <c r="B53" s="11" t="s">
        <v>51</v>
      </c>
      <c r="C53" s="14">
        <v>2</v>
      </c>
    </row>
    <row r="54" spans="1:3" ht="22.5" customHeight="1" x14ac:dyDescent="0.2">
      <c r="A54" s="6">
        <v>2613</v>
      </c>
      <c r="B54" s="11" t="s">
        <v>109</v>
      </c>
      <c r="C54" s="14">
        <v>12</v>
      </c>
    </row>
    <row r="55" spans="1:3" ht="22.5" customHeight="1" x14ac:dyDescent="0.2">
      <c r="A55" s="6">
        <v>2614</v>
      </c>
      <c r="B55" s="11" t="s">
        <v>110</v>
      </c>
      <c r="C55" s="14">
        <v>2</v>
      </c>
    </row>
    <row r="56" spans="1:3" ht="22.5" customHeight="1" x14ac:dyDescent="0.2">
      <c r="A56" s="6">
        <v>2615</v>
      </c>
      <c r="B56" s="11" t="s">
        <v>52</v>
      </c>
      <c r="C56" s="14">
        <v>24</v>
      </c>
    </row>
    <row r="57" spans="1:3" ht="22.5" customHeight="1" x14ac:dyDescent="0.2">
      <c r="A57" s="6">
        <v>2616</v>
      </c>
      <c r="B57" s="11" t="s">
        <v>53</v>
      </c>
      <c r="C57" s="14">
        <v>30</v>
      </c>
    </row>
    <row r="58" spans="1:3" ht="22.5" customHeight="1" thickBot="1" x14ac:dyDescent="0.25">
      <c r="A58" s="6">
        <v>2619</v>
      </c>
      <c r="B58" s="11" t="s">
        <v>111</v>
      </c>
      <c r="C58" s="14">
        <v>3</v>
      </c>
    </row>
    <row r="59" spans="1:3" ht="22.5" customHeight="1" thickBot="1" x14ac:dyDescent="0.25">
      <c r="A59" s="20"/>
      <c r="B59" s="21" t="s">
        <v>49</v>
      </c>
      <c r="C59" s="22">
        <f>SUM(C53,C54,C55,C56,C57,C58)</f>
        <v>73</v>
      </c>
    </row>
    <row r="60" spans="1:3" ht="22.5" customHeight="1" thickBot="1" x14ac:dyDescent="0.25">
      <c r="A60" s="20">
        <v>2620</v>
      </c>
      <c r="B60" s="21" t="s">
        <v>54</v>
      </c>
      <c r="C60" s="22">
        <v>48</v>
      </c>
    </row>
    <row r="61" spans="1:3" ht="22.5" customHeight="1" thickBot="1" x14ac:dyDescent="0.25">
      <c r="A61" s="20">
        <v>2630</v>
      </c>
      <c r="B61" s="21" t="s">
        <v>58</v>
      </c>
      <c r="C61" s="22">
        <v>34</v>
      </c>
    </row>
    <row r="62" spans="1:3" ht="22.5" customHeight="1" x14ac:dyDescent="0.2">
      <c r="A62" s="6">
        <v>2641</v>
      </c>
      <c r="B62" s="11" t="s">
        <v>60</v>
      </c>
      <c r="C62" s="14">
        <v>20</v>
      </c>
    </row>
    <row r="63" spans="1:3" ht="22.5" customHeight="1" x14ac:dyDescent="0.2">
      <c r="A63" s="6">
        <v>2642</v>
      </c>
      <c r="B63" s="11" t="s">
        <v>61</v>
      </c>
      <c r="C63" s="14">
        <v>60</v>
      </c>
    </row>
    <row r="64" spans="1:3" ht="22.5" customHeight="1" x14ac:dyDescent="0.2">
      <c r="A64" s="6">
        <v>2643</v>
      </c>
      <c r="B64" s="11" t="s">
        <v>115</v>
      </c>
      <c r="C64" s="14">
        <v>12</v>
      </c>
    </row>
    <row r="65" spans="1:3" ht="22.5" customHeight="1" thickBot="1" x14ac:dyDescent="0.25">
      <c r="A65" s="6">
        <v>2644</v>
      </c>
      <c r="B65" s="11" t="s">
        <v>62</v>
      </c>
      <c r="C65" s="14">
        <v>162</v>
      </c>
    </row>
    <row r="66" spans="1:3" ht="22.5" customHeight="1" thickBot="1" x14ac:dyDescent="0.25">
      <c r="A66" s="20"/>
      <c r="B66" s="21" t="s">
        <v>59</v>
      </c>
      <c r="C66" s="22">
        <f>SUM(C62,C63,C64,C65)</f>
        <v>254</v>
      </c>
    </row>
    <row r="67" spans="1:3" ht="22.5" customHeight="1" x14ac:dyDescent="0.2">
      <c r="A67" s="6">
        <v>2661</v>
      </c>
      <c r="B67" s="11" t="s">
        <v>119</v>
      </c>
      <c r="C67" s="14">
        <v>4464</v>
      </c>
    </row>
    <row r="68" spans="1:3" ht="22.5" customHeight="1" x14ac:dyDescent="0.2">
      <c r="A68" s="6">
        <v>2662</v>
      </c>
      <c r="B68" s="11" t="s">
        <v>120</v>
      </c>
      <c r="C68" s="14">
        <v>28</v>
      </c>
    </row>
    <row r="69" spans="1:3" ht="22.5" customHeight="1" x14ac:dyDescent="0.2">
      <c r="A69" s="6">
        <v>2663</v>
      </c>
      <c r="B69" s="11" t="s">
        <v>121</v>
      </c>
      <c r="C69" s="14">
        <v>2215</v>
      </c>
    </row>
    <row r="70" spans="1:3" ht="22.5" customHeight="1" x14ac:dyDescent="0.2">
      <c r="A70" s="6">
        <v>2664</v>
      </c>
      <c r="B70" s="11" t="s">
        <v>64</v>
      </c>
      <c r="C70" s="14">
        <v>45</v>
      </c>
    </row>
    <row r="71" spans="1:3" ht="22.5" customHeight="1" x14ac:dyDescent="0.2">
      <c r="A71" s="6">
        <v>2665</v>
      </c>
      <c r="B71" s="11" t="s">
        <v>65</v>
      </c>
      <c r="C71" s="14">
        <v>66</v>
      </c>
    </row>
    <row r="72" spans="1:3" ht="22.5" customHeight="1" thickBot="1" x14ac:dyDescent="0.25">
      <c r="A72" s="6">
        <v>2667</v>
      </c>
      <c r="B72" s="11" t="s">
        <v>66</v>
      </c>
      <c r="C72" s="14">
        <v>470</v>
      </c>
    </row>
    <row r="73" spans="1:3" ht="22.5" customHeight="1" thickBot="1" x14ac:dyDescent="0.25">
      <c r="A73" s="20"/>
      <c r="B73" s="21" t="s">
        <v>118</v>
      </c>
      <c r="C73" s="22">
        <f>SUM(C67,C68,C69,C70,C71,C72)</f>
        <v>7288</v>
      </c>
    </row>
    <row r="74" spans="1:3" ht="22.5" customHeight="1" thickBot="1" x14ac:dyDescent="0.25">
      <c r="A74" s="20">
        <v>2670</v>
      </c>
      <c r="B74" s="21" t="s">
        <v>123</v>
      </c>
      <c r="C74" s="22">
        <v>277</v>
      </c>
    </row>
    <row r="75" spans="1:3" ht="22.5" customHeight="1" thickBot="1" x14ac:dyDescent="0.25">
      <c r="A75" s="17"/>
      <c r="B75" s="18" t="s">
        <v>48</v>
      </c>
      <c r="C75" s="19">
        <f>SUM(C59,C60,C61,C66,C73,C74)</f>
        <v>7974</v>
      </c>
    </row>
    <row r="76" spans="1:3" ht="22.5" customHeight="1" thickBot="1" x14ac:dyDescent="0.25">
      <c r="A76" s="20">
        <v>2810</v>
      </c>
      <c r="B76" s="21" t="s">
        <v>67</v>
      </c>
      <c r="C76" s="22">
        <v>24881</v>
      </c>
    </row>
    <row r="77" spans="1:3" ht="22.5" customHeight="1" thickBot="1" x14ac:dyDescent="0.25">
      <c r="A77" s="20">
        <v>2820</v>
      </c>
      <c r="B77" s="21" t="s">
        <v>68</v>
      </c>
      <c r="C77" s="22">
        <v>26</v>
      </c>
    </row>
    <row r="78" spans="1:3" ht="22.5" customHeight="1" x14ac:dyDescent="0.2">
      <c r="A78" s="6">
        <v>2831</v>
      </c>
      <c r="B78" s="11" t="s">
        <v>69</v>
      </c>
      <c r="C78" s="14">
        <v>892</v>
      </c>
    </row>
    <row r="79" spans="1:3" ht="22.5" customHeight="1" x14ac:dyDescent="0.2">
      <c r="A79" s="6">
        <v>2832</v>
      </c>
      <c r="B79" s="11" t="s">
        <v>70</v>
      </c>
      <c r="C79" s="14">
        <v>805</v>
      </c>
    </row>
    <row r="80" spans="1:3" ht="22.5" customHeight="1" x14ac:dyDescent="0.2">
      <c r="A80" s="6">
        <v>2833</v>
      </c>
      <c r="B80" s="11" t="s">
        <v>71</v>
      </c>
      <c r="C80" s="14">
        <v>3760</v>
      </c>
    </row>
    <row r="81" spans="1:3" ht="22.5" customHeight="1" thickBot="1" x14ac:dyDescent="0.25">
      <c r="A81" s="6">
        <v>2835</v>
      </c>
      <c r="B81" s="11" t="s">
        <v>72</v>
      </c>
      <c r="C81" s="14">
        <v>20</v>
      </c>
    </row>
    <row r="82" spans="1:3" ht="22.5" customHeight="1" thickBot="1" x14ac:dyDescent="0.25">
      <c r="A82" s="20"/>
      <c r="B82" s="21" t="s">
        <v>167</v>
      </c>
      <c r="C82" s="22">
        <f>SUM(C78,C79,C80,C81)</f>
        <v>5477</v>
      </c>
    </row>
    <row r="83" spans="1:3" ht="22.5" customHeight="1" thickBot="1" x14ac:dyDescent="0.25">
      <c r="A83" s="20">
        <v>2840</v>
      </c>
      <c r="B83" s="21" t="s">
        <v>73</v>
      </c>
      <c r="C83" s="22">
        <v>943</v>
      </c>
    </row>
    <row r="84" spans="1:3" ht="22.5" customHeight="1" thickBot="1" x14ac:dyDescent="0.25">
      <c r="A84" s="20">
        <v>2850</v>
      </c>
      <c r="B84" s="21" t="s">
        <v>74</v>
      </c>
      <c r="C84" s="22">
        <v>2719</v>
      </c>
    </row>
    <row r="85" spans="1:3" ht="22.5" customHeight="1" thickBot="1" x14ac:dyDescent="0.25">
      <c r="A85" s="20">
        <v>2860</v>
      </c>
      <c r="B85" s="21" t="s">
        <v>124</v>
      </c>
      <c r="C85" s="22">
        <v>156</v>
      </c>
    </row>
    <row r="86" spans="1:3" ht="22.5" customHeight="1" thickBot="1" x14ac:dyDescent="0.25">
      <c r="A86" s="17"/>
      <c r="B86" s="18" t="s">
        <v>175</v>
      </c>
      <c r="C86" s="19">
        <f>SUM(C76,C77,C82,C83,C84,C85)</f>
        <v>34202</v>
      </c>
    </row>
    <row r="87" spans="1:3" ht="22.5" customHeight="1" thickBot="1" x14ac:dyDescent="0.25">
      <c r="A87" s="23"/>
      <c r="B87" s="24" t="s">
        <v>178</v>
      </c>
      <c r="C87" s="25">
        <f>SUM(C6,C15,C52,C75,C86)</f>
        <v>191566</v>
      </c>
    </row>
    <row r="88" spans="1:3" s="32" customFormat="1" ht="22.5" customHeight="1" x14ac:dyDescent="0.2">
      <c r="A88" s="29"/>
      <c r="B88" s="30"/>
      <c r="C88" s="3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4"/>
  <sheetViews>
    <sheetView workbookViewId="0">
      <selection activeCell="E10" sqref="E10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thickBot="1" x14ac:dyDescent="0.25">
      <c r="A2" s="20">
        <v>2120</v>
      </c>
      <c r="B2" s="21" t="s">
        <v>12</v>
      </c>
      <c r="C2" s="22">
        <v>1441</v>
      </c>
    </row>
    <row r="3" spans="1:3" ht="22.5" customHeight="1" thickBot="1" x14ac:dyDescent="0.25">
      <c r="A3" s="20">
        <v>2130</v>
      </c>
      <c r="B3" s="21" t="s">
        <v>13</v>
      </c>
      <c r="C3" s="22">
        <v>107</v>
      </c>
    </row>
    <row r="4" spans="1:3" ht="22.5" customHeight="1" thickBot="1" x14ac:dyDescent="0.25">
      <c r="A4" s="20">
        <v>2140</v>
      </c>
      <c r="B4" s="21" t="s">
        <v>14</v>
      </c>
      <c r="C4" s="22">
        <v>74</v>
      </c>
    </row>
    <row r="5" spans="1:3" ht="22.5" customHeight="1" thickBot="1" x14ac:dyDescent="0.25">
      <c r="A5" s="17"/>
      <c r="B5" s="18" t="s">
        <v>170</v>
      </c>
      <c r="C5" s="19">
        <f>SUM(C2,C3,C4)</f>
        <v>1622</v>
      </c>
    </row>
    <row r="6" spans="1:3" ht="22.5" customHeight="1" thickBot="1" x14ac:dyDescent="0.25">
      <c r="A6" s="20">
        <v>2310</v>
      </c>
      <c r="B6" s="21" t="s">
        <v>15</v>
      </c>
      <c r="C6" s="22">
        <v>304</v>
      </c>
    </row>
    <row r="7" spans="1:3" ht="22.5" customHeight="1" thickBot="1" x14ac:dyDescent="0.25">
      <c r="A7" s="20">
        <v>2320</v>
      </c>
      <c r="B7" s="21" t="s">
        <v>16</v>
      </c>
      <c r="C7" s="22">
        <v>56</v>
      </c>
    </row>
    <row r="8" spans="1:3" ht="22.5" customHeight="1" thickBot="1" x14ac:dyDescent="0.25">
      <c r="A8" s="20">
        <v>2330</v>
      </c>
      <c r="B8" s="21" t="s">
        <v>17</v>
      </c>
      <c r="C8" s="22">
        <v>16</v>
      </c>
    </row>
    <row r="9" spans="1:3" ht="22.5" customHeight="1" x14ac:dyDescent="0.2">
      <c r="A9" s="6">
        <v>2341</v>
      </c>
      <c r="B9" s="11" t="s">
        <v>18</v>
      </c>
      <c r="C9" s="14">
        <v>11</v>
      </c>
    </row>
    <row r="10" spans="1:3" ht="22.5" customHeight="1" thickBot="1" x14ac:dyDescent="0.25">
      <c r="A10" s="6">
        <v>2342</v>
      </c>
      <c r="B10" s="11" t="s">
        <v>19</v>
      </c>
      <c r="C10" s="14">
        <v>5</v>
      </c>
    </row>
    <row r="11" spans="1:3" ht="22.5" customHeight="1" thickBot="1" x14ac:dyDescent="0.25">
      <c r="A11" s="20"/>
      <c r="B11" s="21" t="s">
        <v>171</v>
      </c>
      <c r="C11" s="22">
        <f>SUM(C9,C10)</f>
        <v>16</v>
      </c>
    </row>
    <row r="12" spans="1:3" ht="22.5" customHeight="1" thickBot="1" x14ac:dyDescent="0.25">
      <c r="A12" s="20">
        <v>2350</v>
      </c>
      <c r="B12" s="21" t="s">
        <v>21</v>
      </c>
      <c r="C12" s="22">
        <v>4</v>
      </c>
    </row>
    <row r="13" spans="1:3" ht="22.5" customHeight="1" thickBot="1" x14ac:dyDescent="0.25">
      <c r="A13" s="17"/>
      <c r="B13" s="18" t="s">
        <v>172</v>
      </c>
      <c r="C13" s="19">
        <f>SUM(C6,C7,C8,C11,C12)</f>
        <v>396</v>
      </c>
    </row>
    <row r="14" spans="1:3" ht="22.5" customHeight="1" x14ac:dyDescent="0.2">
      <c r="A14" s="6">
        <v>2411</v>
      </c>
      <c r="B14" s="11" t="s">
        <v>22</v>
      </c>
      <c r="C14" s="14">
        <v>5</v>
      </c>
    </row>
    <row r="15" spans="1:3" ht="22.5" customHeight="1" x14ac:dyDescent="0.2">
      <c r="A15" s="6">
        <v>2412</v>
      </c>
      <c r="B15" s="11" t="s">
        <v>23</v>
      </c>
      <c r="C15" s="14">
        <v>40</v>
      </c>
    </row>
    <row r="16" spans="1:3" ht="22.5" customHeight="1" x14ac:dyDescent="0.2">
      <c r="A16" s="6">
        <v>2413</v>
      </c>
      <c r="B16" s="11" t="s">
        <v>24</v>
      </c>
      <c r="C16" s="14">
        <v>88</v>
      </c>
    </row>
    <row r="17" spans="1:3" ht="22.5" customHeight="1" x14ac:dyDescent="0.2">
      <c r="A17" s="6">
        <v>2414</v>
      </c>
      <c r="B17" s="11" t="s">
        <v>25</v>
      </c>
      <c r="C17" s="14">
        <v>13</v>
      </c>
    </row>
    <row r="18" spans="1:3" ht="22.5" customHeight="1" x14ac:dyDescent="0.2">
      <c r="A18" s="6">
        <v>2415</v>
      </c>
      <c r="B18" s="11" t="s">
        <v>26</v>
      </c>
      <c r="C18" s="14">
        <v>1</v>
      </c>
    </row>
    <row r="19" spans="1:3" ht="22.5" customHeight="1" thickBot="1" x14ac:dyDescent="0.25">
      <c r="A19" s="6">
        <v>2419</v>
      </c>
      <c r="B19" s="11" t="s">
        <v>27</v>
      </c>
      <c r="C19" s="14">
        <v>38</v>
      </c>
    </row>
    <row r="20" spans="1:3" ht="22.5" customHeight="1" thickBot="1" x14ac:dyDescent="0.25">
      <c r="A20" s="20"/>
      <c r="B20" s="21" t="s">
        <v>165</v>
      </c>
      <c r="C20" s="22">
        <f>SUM(C14,C15,C16,C17,C18,C19)</f>
        <v>185</v>
      </c>
    </row>
    <row r="21" spans="1:3" ht="22.5" customHeight="1" x14ac:dyDescent="0.2">
      <c r="A21" s="6">
        <v>2421</v>
      </c>
      <c r="B21" s="11" t="s">
        <v>28</v>
      </c>
      <c r="C21" s="14">
        <v>1</v>
      </c>
    </row>
    <row r="22" spans="1:3" ht="22.5" customHeight="1" x14ac:dyDescent="0.2">
      <c r="A22" s="6">
        <v>2422</v>
      </c>
      <c r="B22" s="11" t="s">
        <v>29</v>
      </c>
      <c r="C22" s="14">
        <v>15</v>
      </c>
    </row>
    <row r="23" spans="1:3" ht="22.5" customHeight="1" x14ac:dyDescent="0.2">
      <c r="A23" s="6">
        <v>2423</v>
      </c>
      <c r="B23" s="11" t="s">
        <v>30</v>
      </c>
      <c r="C23" s="14">
        <v>11</v>
      </c>
    </row>
    <row r="24" spans="1:3" ht="22.5" customHeight="1" x14ac:dyDescent="0.2">
      <c r="A24" s="6">
        <v>2424</v>
      </c>
      <c r="B24" s="11" t="s">
        <v>31</v>
      </c>
      <c r="C24" s="14">
        <v>1</v>
      </c>
    </row>
    <row r="25" spans="1:3" ht="22.5" customHeight="1" x14ac:dyDescent="0.2">
      <c r="A25" s="6">
        <v>2427</v>
      </c>
      <c r="B25" s="11" t="s">
        <v>33</v>
      </c>
      <c r="C25" s="14">
        <v>12</v>
      </c>
    </row>
    <row r="26" spans="1:3" ht="22.5" customHeight="1" thickBot="1" x14ac:dyDescent="0.25">
      <c r="A26" s="6">
        <v>2429</v>
      </c>
      <c r="B26" s="11" t="s">
        <v>34</v>
      </c>
      <c r="C26" s="14">
        <v>22</v>
      </c>
    </row>
    <row r="27" spans="1:3" ht="22.5" customHeight="1" thickBot="1" x14ac:dyDescent="0.25">
      <c r="A27" s="20"/>
      <c r="B27" s="21" t="s">
        <v>149</v>
      </c>
      <c r="C27" s="22">
        <f>SUM(C21,C22,C23,C24,C25,C26)</f>
        <v>62</v>
      </c>
    </row>
    <row r="28" spans="1:3" ht="22.5" customHeight="1" x14ac:dyDescent="0.2">
      <c r="A28" s="6">
        <v>2432</v>
      </c>
      <c r="B28" s="11" t="s">
        <v>35</v>
      </c>
      <c r="C28" s="14">
        <v>9</v>
      </c>
    </row>
    <row r="29" spans="1:3" ht="22.5" customHeight="1" x14ac:dyDescent="0.2">
      <c r="A29" s="6">
        <v>2433</v>
      </c>
      <c r="B29" s="11" t="s">
        <v>36</v>
      </c>
      <c r="C29" s="14">
        <v>4</v>
      </c>
    </row>
    <row r="30" spans="1:3" ht="22.5" customHeight="1" x14ac:dyDescent="0.2">
      <c r="A30" s="6">
        <v>2435</v>
      </c>
      <c r="B30" s="11" t="s">
        <v>150</v>
      </c>
      <c r="C30" s="14">
        <v>1</v>
      </c>
    </row>
    <row r="31" spans="1:3" ht="22.5" customHeight="1" thickBot="1" x14ac:dyDescent="0.25">
      <c r="A31" s="6">
        <v>2439</v>
      </c>
      <c r="B31" s="11" t="s">
        <v>38</v>
      </c>
      <c r="C31" s="14">
        <v>52</v>
      </c>
    </row>
    <row r="32" spans="1:3" ht="22.5" customHeight="1" thickBot="1" x14ac:dyDescent="0.25">
      <c r="A32" s="20"/>
      <c r="B32" s="21" t="s">
        <v>168</v>
      </c>
      <c r="C32" s="22">
        <f>SUM(C28,C29,C30,C31)</f>
        <v>66</v>
      </c>
    </row>
    <row r="33" spans="1:3" ht="22.5" customHeight="1" x14ac:dyDescent="0.2">
      <c r="A33" s="6">
        <v>2441</v>
      </c>
      <c r="B33" s="11" t="s">
        <v>39</v>
      </c>
      <c r="C33" s="14">
        <v>4</v>
      </c>
    </row>
    <row r="34" spans="1:3" ht="22.5" customHeight="1" x14ac:dyDescent="0.2">
      <c r="A34" s="6">
        <v>2442</v>
      </c>
      <c r="B34" s="11" t="s">
        <v>40</v>
      </c>
      <c r="C34" s="14">
        <v>4</v>
      </c>
    </row>
    <row r="35" spans="1:3" ht="22.5" customHeight="1" thickBot="1" x14ac:dyDescent="0.25">
      <c r="A35" s="6">
        <v>2449</v>
      </c>
      <c r="B35" s="11" t="s">
        <v>42</v>
      </c>
      <c r="C35" s="14">
        <v>45</v>
      </c>
    </row>
    <row r="36" spans="1:3" ht="22.5" customHeight="1" thickBot="1" x14ac:dyDescent="0.25">
      <c r="A36" s="20"/>
      <c r="B36" s="21" t="s">
        <v>166</v>
      </c>
      <c r="C36" s="22">
        <f>SUM(C33,C34,C35)</f>
        <v>53</v>
      </c>
    </row>
    <row r="37" spans="1:3" ht="22.5" customHeight="1" x14ac:dyDescent="0.2">
      <c r="A37" s="6">
        <v>2452</v>
      </c>
      <c r="B37" s="11" t="s">
        <v>43</v>
      </c>
      <c r="C37" s="14">
        <v>5</v>
      </c>
    </row>
    <row r="38" spans="1:3" ht="22.5" customHeight="1" x14ac:dyDescent="0.2">
      <c r="A38" s="6">
        <v>2453</v>
      </c>
      <c r="B38" s="11" t="s">
        <v>44</v>
      </c>
      <c r="C38" s="14">
        <v>2</v>
      </c>
    </row>
    <row r="39" spans="1:3" ht="22.5" customHeight="1" thickBot="1" x14ac:dyDescent="0.25">
      <c r="A39" s="6">
        <v>2459</v>
      </c>
      <c r="B39" s="11" t="s">
        <v>45</v>
      </c>
      <c r="C39" s="14">
        <v>9</v>
      </c>
    </row>
    <row r="40" spans="1:3" ht="22.5" customHeight="1" thickBot="1" x14ac:dyDescent="0.25">
      <c r="A40" s="20"/>
      <c r="B40" s="21" t="s">
        <v>173</v>
      </c>
      <c r="C40" s="22">
        <f>SUM(C37,C38,C39)</f>
        <v>16</v>
      </c>
    </row>
    <row r="41" spans="1:3" ht="22.5" customHeight="1" thickBot="1" x14ac:dyDescent="0.25">
      <c r="A41" s="20">
        <v>2460</v>
      </c>
      <c r="B41" s="21" t="s">
        <v>46</v>
      </c>
      <c r="C41" s="22">
        <v>3</v>
      </c>
    </row>
    <row r="42" spans="1:3" ht="22.5" customHeight="1" thickBot="1" x14ac:dyDescent="0.25">
      <c r="A42" s="20">
        <v>2490</v>
      </c>
      <c r="B42" s="21" t="s">
        <v>47</v>
      </c>
      <c r="C42" s="22">
        <v>31</v>
      </c>
    </row>
    <row r="43" spans="1:3" ht="22.5" customHeight="1" thickBot="1" x14ac:dyDescent="0.25">
      <c r="A43" s="17"/>
      <c r="B43" s="18" t="s">
        <v>174</v>
      </c>
      <c r="C43" s="19">
        <f>SUM(C20,C27,C32,C36,C40,C41,C42)</f>
        <v>416</v>
      </c>
    </row>
    <row r="44" spans="1:3" ht="22.5" customHeight="1" x14ac:dyDescent="0.2">
      <c r="A44" s="6">
        <v>2612</v>
      </c>
      <c r="B44" s="11" t="s">
        <v>51</v>
      </c>
      <c r="C44" s="14">
        <v>4</v>
      </c>
    </row>
    <row r="45" spans="1:3" ht="22.5" customHeight="1" x14ac:dyDescent="0.2">
      <c r="A45" s="6">
        <v>2613</v>
      </c>
      <c r="B45" s="11" t="s">
        <v>109</v>
      </c>
      <c r="C45" s="14">
        <v>1</v>
      </c>
    </row>
    <row r="46" spans="1:3" ht="22.5" customHeight="1" x14ac:dyDescent="0.2">
      <c r="A46" s="6">
        <v>2615</v>
      </c>
      <c r="B46" s="11" t="s">
        <v>52</v>
      </c>
      <c r="C46" s="14">
        <v>24</v>
      </c>
    </row>
    <row r="47" spans="1:3" ht="22.5" customHeight="1" thickBot="1" x14ac:dyDescent="0.25">
      <c r="A47" s="6">
        <v>2616</v>
      </c>
      <c r="B47" s="11" t="s">
        <v>53</v>
      </c>
      <c r="C47" s="14">
        <v>8</v>
      </c>
    </row>
    <row r="48" spans="1:3" ht="22.5" customHeight="1" thickBot="1" x14ac:dyDescent="0.25">
      <c r="A48" s="20"/>
      <c r="B48" s="21" t="s">
        <v>49</v>
      </c>
      <c r="C48" s="22">
        <f>SUM(C44,C45,C46,C47)</f>
        <v>37</v>
      </c>
    </row>
    <row r="49" spans="1:3" ht="22.5" customHeight="1" x14ac:dyDescent="0.2">
      <c r="A49" s="6">
        <v>2621</v>
      </c>
      <c r="B49" s="11" t="s">
        <v>55</v>
      </c>
      <c r="C49" s="14">
        <v>3</v>
      </c>
    </row>
    <row r="50" spans="1:3" ht="22.5" customHeight="1" thickBot="1" x14ac:dyDescent="0.25">
      <c r="A50" s="6">
        <v>2624</v>
      </c>
      <c r="B50" s="11" t="s">
        <v>56</v>
      </c>
      <c r="C50" s="14">
        <v>1</v>
      </c>
    </row>
    <row r="51" spans="1:3" ht="22.5" customHeight="1" thickBot="1" x14ac:dyDescent="0.25">
      <c r="A51" s="20"/>
      <c r="B51" s="21" t="s">
        <v>54</v>
      </c>
      <c r="C51" s="22">
        <f>SUM(C49,C50)</f>
        <v>4</v>
      </c>
    </row>
    <row r="52" spans="1:3" ht="22.5" customHeight="1" x14ac:dyDescent="0.2">
      <c r="A52" s="6">
        <v>2641</v>
      </c>
      <c r="B52" s="11" t="s">
        <v>60</v>
      </c>
      <c r="C52" s="14">
        <v>25</v>
      </c>
    </row>
    <row r="53" spans="1:3" ht="22.5" customHeight="1" x14ac:dyDescent="0.2">
      <c r="A53" s="6">
        <v>2642</v>
      </c>
      <c r="B53" s="11" t="s">
        <v>61</v>
      </c>
      <c r="C53" s="14">
        <v>8</v>
      </c>
    </row>
    <row r="54" spans="1:3" ht="22.5" customHeight="1" x14ac:dyDescent="0.2">
      <c r="A54" s="6">
        <v>2643</v>
      </c>
      <c r="B54" s="11" t="s">
        <v>115</v>
      </c>
      <c r="C54" s="14">
        <v>3</v>
      </c>
    </row>
    <row r="55" spans="1:3" ht="22.5" customHeight="1" thickBot="1" x14ac:dyDescent="0.25">
      <c r="A55" s="6">
        <v>2644</v>
      </c>
      <c r="B55" s="11" t="s">
        <v>62</v>
      </c>
      <c r="C55" s="14">
        <v>66</v>
      </c>
    </row>
    <row r="56" spans="1:3" ht="22.5" customHeight="1" thickBot="1" x14ac:dyDescent="0.25">
      <c r="A56" s="20"/>
      <c r="B56" s="21" t="s">
        <v>59</v>
      </c>
      <c r="C56" s="22">
        <f>SUM(C52,C53,C54,C55)</f>
        <v>102</v>
      </c>
    </row>
    <row r="57" spans="1:3" ht="22.5" customHeight="1" x14ac:dyDescent="0.2">
      <c r="A57" s="6">
        <v>2661</v>
      </c>
      <c r="B57" s="11" t="s">
        <v>119</v>
      </c>
      <c r="C57" s="14">
        <v>32</v>
      </c>
    </row>
    <row r="58" spans="1:3" ht="22.5" customHeight="1" x14ac:dyDescent="0.2">
      <c r="A58" s="6">
        <v>2662</v>
      </c>
      <c r="B58" s="11" t="s">
        <v>120</v>
      </c>
      <c r="C58" s="14">
        <v>10</v>
      </c>
    </row>
    <row r="59" spans="1:3" ht="22.5" customHeight="1" x14ac:dyDescent="0.2">
      <c r="A59" s="6">
        <v>2663</v>
      </c>
      <c r="B59" s="11" t="s">
        <v>121</v>
      </c>
      <c r="C59" s="14">
        <v>21</v>
      </c>
    </row>
    <row r="60" spans="1:3" ht="22.5" customHeight="1" x14ac:dyDescent="0.2">
      <c r="A60" s="6">
        <v>2664</v>
      </c>
      <c r="B60" s="11" t="s">
        <v>64</v>
      </c>
      <c r="C60" s="14">
        <v>5</v>
      </c>
    </row>
    <row r="61" spans="1:3" ht="22.5" customHeight="1" x14ac:dyDescent="0.2">
      <c r="A61" s="6">
        <v>2665</v>
      </c>
      <c r="B61" s="11" t="s">
        <v>65</v>
      </c>
      <c r="C61" s="14">
        <v>4</v>
      </c>
    </row>
    <row r="62" spans="1:3" ht="22.5" customHeight="1" thickBot="1" x14ac:dyDescent="0.25">
      <c r="A62" s="6">
        <v>2667</v>
      </c>
      <c r="B62" s="11" t="s">
        <v>66</v>
      </c>
      <c r="C62" s="14">
        <v>18</v>
      </c>
    </row>
    <row r="63" spans="1:3" ht="22.5" customHeight="1" thickBot="1" x14ac:dyDescent="0.25">
      <c r="A63" s="20"/>
      <c r="B63" s="21" t="s">
        <v>118</v>
      </c>
      <c r="C63" s="22">
        <f>SUM(C57,C58,C59,C60,C61,C62)</f>
        <v>90</v>
      </c>
    </row>
    <row r="64" spans="1:3" ht="22.5" customHeight="1" thickBot="1" x14ac:dyDescent="0.25">
      <c r="A64" s="17"/>
      <c r="B64" s="18" t="s">
        <v>48</v>
      </c>
      <c r="C64" s="19">
        <f>SUM(C48,C51,C56,C63)</f>
        <v>233</v>
      </c>
    </row>
    <row r="65" spans="1:3" ht="22.5" customHeight="1" thickBot="1" x14ac:dyDescent="0.25">
      <c r="A65" s="20">
        <v>2810</v>
      </c>
      <c r="B65" s="21" t="s">
        <v>67</v>
      </c>
      <c r="C65" s="22">
        <v>247</v>
      </c>
    </row>
    <row r="66" spans="1:3" ht="22.5" customHeight="1" thickBot="1" x14ac:dyDescent="0.25">
      <c r="A66" s="20">
        <v>2820</v>
      </c>
      <c r="B66" s="21" t="s">
        <v>68</v>
      </c>
      <c r="C66" s="22">
        <v>4</v>
      </c>
    </row>
    <row r="67" spans="1:3" ht="22.5" customHeight="1" x14ac:dyDescent="0.2">
      <c r="A67" s="6">
        <v>2831</v>
      </c>
      <c r="B67" s="11" t="s">
        <v>69</v>
      </c>
      <c r="C67" s="14">
        <v>30</v>
      </c>
    </row>
    <row r="68" spans="1:3" ht="22.5" customHeight="1" x14ac:dyDescent="0.2">
      <c r="A68" s="6">
        <v>2832</v>
      </c>
      <c r="B68" s="11" t="s">
        <v>70</v>
      </c>
      <c r="C68" s="14">
        <v>22</v>
      </c>
    </row>
    <row r="69" spans="1:3" ht="22.5" customHeight="1" thickBot="1" x14ac:dyDescent="0.25">
      <c r="A69" s="6">
        <v>2833</v>
      </c>
      <c r="B69" s="11" t="s">
        <v>71</v>
      </c>
      <c r="C69" s="14">
        <v>9</v>
      </c>
    </row>
    <row r="70" spans="1:3" ht="22.5" customHeight="1" thickBot="1" x14ac:dyDescent="0.25">
      <c r="A70" s="20"/>
      <c r="B70" s="21" t="s">
        <v>167</v>
      </c>
      <c r="C70" s="22">
        <f>SUM(C67,C68,C69)</f>
        <v>61</v>
      </c>
    </row>
    <row r="71" spans="1:3" ht="22.5" customHeight="1" thickBot="1" x14ac:dyDescent="0.25">
      <c r="A71" s="20">
        <v>2840</v>
      </c>
      <c r="B71" s="21" t="s">
        <v>73</v>
      </c>
      <c r="C71" s="22">
        <v>51</v>
      </c>
    </row>
    <row r="72" spans="1:3" ht="22.5" customHeight="1" thickBot="1" x14ac:dyDescent="0.25">
      <c r="A72" s="20">
        <v>2850</v>
      </c>
      <c r="B72" s="21" t="s">
        <v>74</v>
      </c>
      <c r="C72" s="22">
        <v>11</v>
      </c>
    </row>
    <row r="73" spans="1:3" ht="22.5" customHeight="1" thickBot="1" x14ac:dyDescent="0.25">
      <c r="A73" s="17"/>
      <c r="B73" s="18" t="s">
        <v>175</v>
      </c>
      <c r="C73" s="19">
        <f>SUM(C65,C66,C70,C71,C72)</f>
        <v>374</v>
      </c>
    </row>
    <row r="74" spans="1:3" ht="22.5" customHeight="1" thickBot="1" x14ac:dyDescent="0.25">
      <c r="A74" s="23"/>
      <c r="B74" s="24" t="s">
        <v>178</v>
      </c>
      <c r="C74" s="25">
        <f>SUM(C5,C13,C43,C64,C73)</f>
        <v>3041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89"/>
  <sheetViews>
    <sheetView workbookViewId="0">
      <selection activeCell="B3" sqref="B3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thickBot="1" x14ac:dyDescent="0.25">
      <c r="A2" s="20">
        <v>2110</v>
      </c>
      <c r="B2" s="21" t="s">
        <v>11</v>
      </c>
      <c r="C2" s="22">
        <v>258</v>
      </c>
    </row>
    <row r="3" spans="1:3" ht="22.5" customHeight="1" thickBot="1" x14ac:dyDescent="0.25">
      <c r="A3" s="20">
        <v>2120</v>
      </c>
      <c r="B3" s="21" t="s">
        <v>12</v>
      </c>
      <c r="C3" s="22">
        <v>16203</v>
      </c>
    </row>
    <row r="4" spans="1:3" ht="22.5" customHeight="1" thickBot="1" x14ac:dyDescent="0.25">
      <c r="A4" s="20">
        <v>2130</v>
      </c>
      <c r="B4" s="21" t="s">
        <v>13</v>
      </c>
      <c r="C4" s="22">
        <v>519</v>
      </c>
    </row>
    <row r="5" spans="1:3" ht="22.5" customHeight="1" thickBot="1" x14ac:dyDescent="0.25">
      <c r="A5" s="20">
        <v>2140</v>
      </c>
      <c r="B5" s="21" t="s">
        <v>14</v>
      </c>
      <c r="C5" s="22">
        <v>454</v>
      </c>
    </row>
    <row r="6" spans="1:3" ht="22.5" customHeight="1" thickBot="1" x14ac:dyDescent="0.25">
      <c r="A6" s="17"/>
      <c r="B6" s="18" t="s">
        <v>170</v>
      </c>
      <c r="C6" s="19">
        <f>SUM(C2,C3,C4,C5)</f>
        <v>17434</v>
      </c>
    </row>
    <row r="7" spans="1:3" ht="22.5" customHeight="1" thickBot="1" x14ac:dyDescent="0.25">
      <c r="A7" s="20">
        <v>2310</v>
      </c>
      <c r="B7" s="21" t="s">
        <v>15</v>
      </c>
      <c r="C7" s="22">
        <v>6586</v>
      </c>
    </row>
    <row r="8" spans="1:3" ht="22.5" customHeight="1" thickBot="1" x14ac:dyDescent="0.25">
      <c r="A8" s="20">
        <v>2320</v>
      </c>
      <c r="B8" s="21" t="s">
        <v>16</v>
      </c>
      <c r="C8" s="22">
        <v>1132</v>
      </c>
    </row>
    <row r="9" spans="1:3" ht="22.5" customHeight="1" thickBot="1" x14ac:dyDescent="0.25">
      <c r="A9" s="20">
        <v>2330</v>
      </c>
      <c r="B9" s="21" t="s">
        <v>17</v>
      </c>
      <c r="C9" s="22">
        <v>1551</v>
      </c>
    </row>
    <row r="10" spans="1:3" ht="22.5" customHeight="1" x14ac:dyDescent="0.2">
      <c r="A10" s="6">
        <v>2341</v>
      </c>
      <c r="B10" s="11" t="s">
        <v>18</v>
      </c>
      <c r="C10" s="14">
        <v>486</v>
      </c>
    </row>
    <row r="11" spans="1:3" ht="22.5" customHeight="1" x14ac:dyDescent="0.2">
      <c r="A11" s="6">
        <v>2342</v>
      </c>
      <c r="B11" s="11" t="s">
        <v>19</v>
      </c>
      <c r="C11" s="14">
        <v>584</v>
      </c>
    </row>
    <row r="12" spans="1:3" ht="22.5" customHeight="1" thickBot="1" x14ac:dyDescent="0.25">
      <c r="A12" s="6">
        <v>2343</v>
      </c>
      <c r="B12" s="11" t="s">
        <v>20</v>
      </c>
      <c r="C12" s="14">
        <v>26</v>
      </c>
    </row>
    <row r="13" spans="1:3" ht="22.5" customHeight="1" thickBot="1" x14ac:dyDescent="0.25">
      <c r="A13" s="20"/>
      <c r="B13" s="21" t="s">
        <v>171</v>
      </c>
      <c r="C13" s="22">
        <f>SUM(C10,C11,C12)</f>
        <v>1096</v>
      </c>
    </row>
    <row r="14" spans="1:3" ht="22.5" customHeight="1" thickBot="1" x14ac:dyDescent="0.25">
      <c r="A14" s="20">
        <v>2350</v>
      </c>
      <c r="B14" s="21" t="s">
        <v>21</v>
      </c>
      <c r="C14" s="22">
        <v>2303</v>
      </c>
    </row>
    <row r="15" spans="1:3" ht="22.5" customHeight="1" thickBot="1" x14ac:dyDescent="0.25">
      <c r="A15" s="17"/>
      <c r="B15" s="18" t="s">
        <v>172</v>
      </c>
      <c r="C15" s="19">
        <f>SUM(C7,C8,C9,C13,C14)</f>
        <v>12668</v>
      </c>
    </row>
    <row r="16" spans="1:3" ht="22.5" customHeight="1" x14ac:dyDescent="0.2">
      <c r="A16" s="6">
        <v>2411</v>
      </c>
      <c r="B16" s="11" t="s">
        <v>22</v>
      </c>
      <c r="C16" s="14">
        <v>36</v>
      </c>
    </row>
    <row r="17" spans="1:3" ht="22.5" customHeight="1" x14ac:dyDescent="0.2">
      <c r="A17" s="6">
        <v>2412</v>
      </c>
      <c r="B17" s="11" t="s">
        <v>23</v>
      </c>
      <c r="C17" s="14">
        <v>550</v>
      </c>
    </row>
    <row r="18" spans="1:3" ht="22.5" customHeight="1" x14ac:dyDescent="0.2">
      <c r="A18" s="6">
        <v>2413</v>
      </c>
      <c r="B18" s="11" t="s">
        <v>24</v>
      </c>
      <c r="C18" s="14">
        <v>942</v>
      </c>
    </row>
    <row r="19" spans="1:3" ht="22.5" customHeight="1" x14ac:dyDescent="0.2">
      <c r="A19" s="6">
        <v>2414</v>
      </c>
      <c r="B19" s="11" t="s">
        <v>25</v>
      </c>
      <c r="C19" s="14">
        <v>223</v>
      </c>
    </row>
    <row r="20" spans="1:3" ht="22.5" customHeight="1" x14ac:dyDescent="0.2">
      <c r="A20" s="6">
        <v>2415</v>
      </c>
      <c r="B20" s="11" t="s">
        <v>26</v>
      </c>
      <c r="C20" s="14">
        <v>59</v>
      </c>
    </row>
    <row r="21" spans="1:3" ht="22.5" customHeight="1" thickBot="1" x14ac:dyDescent="0.25">
      <c r="A21" s="6">
        <v>2419</v>
      </c>
      <c r="B21" s="11" t="s">
        <v>27</v>
      </c>
      <c r="C21" s="14">
        <v>132</v>
      </c>
    </row>
    <row r="22" spans="1:3" ht="22.5" customHeight="1" thickBot="1" x14ac:dyDescent="0.25">
      <c r="A22" s="20"/>
      <c r="B22" s="21" t="s">
        <v>165</v>
      </c>
      <c r="C22" s="22">
        <f>SUM(C16,C17,C18,C19,C20,C21)</f>
        <v>1942</v>
      </c>
    </row>
    <row r="23" spans="1:3" ht="22.5" customHeight="1" x14ac:dyDescent="0.2">
      <c r="A23" s="6">
        <v>2421</v>
      </c>
      <c r="B23" s="11" t="s">
        <v>28</v>
      </c>
      <c r="C23" s="14">
        <v>2</v>
      </c>
    </row>
    <row r="24" spans="1:3" ht="22.5" customHeight="1" x14ac:dyDescent="0.2">
      <c r="A24" s="6">
        <v>2422</v>
      </c>
      <c r="B24" s="11" t="s">
        <v>29</v>
      </c>
      <c r="C24" s="14">
        <v>44</v>
      </c>
    </row>
    <row r="25" spans="1:3" ht="22.5" customHeight="1" x14ac:dyDescent="0.2">
      <c r="A25" s="6">
        <v>2423</v>
      </c>
      <c r="B25" s="11" t="s">
        <v>30</v>
      </c>
      <c r="C25" s="14">
        <v>185</v>
      </c>
    </row>
    <row r="26" spans="1:3" ht="22.5" customHeight="1" x14ac:dyDescent="0.2">
      <c r="A26" s="6">
        <v>2424</v>
      </c>
      <c r="B26" s="11" t="s">
        <v>31</v>
      </c>
      <c r="C26" s="14">
        <v>94</v>
      </c>
    </row>
    <row r="27" spans="1:3" ht="22.5" customHeight="1" x14ac:dyDescent="0.2">
      <c r="A27" s="6">
        <v>2425</v>
      </c>
      <c r="B27" s="11" t="s">
        <v>32</v>
      </c>
      <c r="C27" s="14">
        <v>32</v>
      </c>
    </row>
    <row r="28" spans="1:3" ht="22.5" customHeight="1" x14ac:dyDescent="0.2">
      <c r="A28" s="6">
        <v>2427</v>
      </c>
      <c r="B28" s="11" t="s">
        <v>33</v>
      </c>
      <c r="C28" s="14">
        <v>90</v>
      </c>
    </row>
    <row r="29" spans="1:3" ht="22.5" customHeight="1" thickBot="1" x14ac:dyDescent="0.25">
      <c r="A29" s="6">
        <v>2429</v>
      </c>
      <c r="B29" s="11" t="s">
        <v>34</v>
      </c>
      <c r="C29" s="14">
        <v>187</v>
      </c>
    </row>
    <row r="30" spans="1:3" ht="22.5" customHeight="1" thickBot="1" x14ac:dyDescent="0.25">
      <c r="A30" s="20"/>
      <c r="B30" s="21" t="s">
        <v>149</v>
      </c>
      <c r="C30" s="22">
        <f>SUM(C23,C24,C25,C26,C27,C28,C29)</f>
        <v>634</v>
      </c>
    </row>
    <row r="31" spans="1:3" ht="22.5" customHeight="1" x14ac:dyDescent="0.2">
      <c r="A31" s="6">
        <v>2431</v>
      </c>
      <c r="B31" s="11" t="s">
        <v>143</v>
      </c>
      <c r="C31" s="14">
        <v>3</v>
      </c>
    </row>
    <row r="32" spans="1:3" ht="22.5" customHeight="1" x14ac:dyDescent="0.2">
      <c r="A32" s="6">
        <v>2432</v>
      </c>
      <c r="B32" s="11" t="s">
        <v>35</v>
      </c>
      <c r="C32" s="14">
        <v>3</v>
      </c>
    </row>
    <row r="33" spans="1:3" ht="22.5" customHeight="1" x14ac:dyDescent="0.2">
      <c r="A33" s="6">
        <v>2433</v>
      </c>
      <c r="B33" s="11" t="s">
        <v>36</v>
      </c>
      <c r="C33" s="14">
        <v>7</v>
      </c>
    </row>
    <row r="34" spans="1:3" ht="22.5" customHeight="1" x14ac:dyDescent="0.2">
      <c r="A34" s="6">
        <v>2434</v>
      </c>
      <c r="B34" s="11" t="s">
        <v>37</v>
      </c>
      <c r="C34" s="14">
        <v>2</v>
      </c>
    </row>
    <row r="35" spans="1:3" ht="22.5" customHeight="1" thickBot="1" x14ac:dyDescent="0.25">
      <c r="A35" s="6">
        <v>2439</v>
      </c>
      <c r="B35" s="11" t="s">
        <v>38</v>
      </c>
      <c r="C35" s="14">
        <v>483</v>
      </c>
    </row>
    <row r="36" spans="1:3" ht="22.5" customHeight="1" thickBot="1" x14ac:dyDescent="0.25">
      <c r="A36" s="20"/>
      <c r="B36" s="21" t="s">
        <v>168</v>
      </c>
      <c r="C36" s="22">
        <f>SUM(C31,C32,C33,C34,C35)</f>
        <v>498</v>
      </c>
    </row>
    <row r="37" spans="1:3" ht="22.5" customHeight="1" x14ac:dyDescent="0.2">
      <c r="A37" s="6">
        <v>2441</v>
      </c>
      <c r="B37" s="11" t="s">
        <v>39</v>
      </c>
      <c r="C37" s="14">
        <v>21</v>
      </c>
    </row>
    <row r="38" spans="1:3" ht="22.5" customHeight="1" x14ac:dyDescent="0.2">
      <c r="A38" s="6">
        <v>2442</v>
      </c>
      <c r="B38" s="11" t="s">
        <v>40</v>
      </c>
      <c r="C38" s="14">
        <v>155</v>
      </c>
    </row>
    <row r="39" spans="1:3" ht="22.5" customHeight="1" x14ac:dyDescent="0.2">
      <c r="A39" s="6">
        <v>2443</v>
      </c>
      <c r="B39" s="11" t="s">
        <v>41</v>
      </c>
      <c r="C39" s="14">
        <v>7</v>
      </c>
    </row>
    <row r="40" spans="1:3" ht="22.5" customHeight="1" thickBot="1" x14ac:dyDescent="0.25">
      <c r="A40" s="6">
        <v>2449</v>
      </c>
      <c r="B40" s="11" t="s">
        <v>42</v>
      </c>
      <c r="C40" s="14">
        <v>3339</v>
      </c>
    </row>
    <row r="41" spans="1:3" ht="22.5" customHeight="1" thickBot="1" x14ac:dyDescent="0.25">
      <c r="A41" s="20"/>
      <c r="B41" s="21" t="s">
        <v>166</v>
      </c>
      <c r="C41" s="22">
        <f>SUM(C37,C38,C39,C40)</f>
        <v>3522</v>
      </c>
    </row>
    <row r="42" spans="1:3" ht="22.5" customHeight="1" x14ac:dyDescent="0.2">
      <c r="A42" s="6">
        <v>2452</v>
      </c>
      <c r="B42" s="11" t="s">
        <v>43</v>
      </c>
      <c r="C42" s="14">
        <v>7</v>
      </c>
    </row>
    <row r="43" spans="1:3" ht="22.5" customHeight="1" x14ac:dyDescent="0.2">
      <c r="A43" s="6">
        <v>2453</v>
      </c>
      <c r="B43" s="11" t="s">
        <v>44</v>
      </c>
      <c r="C43" s="14">
        <v>9</v>
      </c>
    </row>
    <row r="44" spans="1:3" ht="22.5" customHeight="1" x14ac:dyDescent="0.2">
      <c r="A44" s="6">
        <v>2454</v>
      </c>
      <c r="B44" s="11" t="s">
        <v>107</v>
      </c>
      <c r="C44" s="14">
        <v>1</v>
      </c>
    </row>
    <row r="45" spans="1:3" ht="22.5" customHeight="1" thickBot="1" x14ac:dyDescent="0.25">
      <c r="A45" s="6">
        <v>2459</v>
      </c>
      <c r="B45" s="11" t="s">
        <v>45</v>
      </c>
      <c r="C45" s="14">
        <v>40</v>
      </c>
    </row>
    <row r="46" spans="1:3" ht="22.5" customHeight="1" thickBot="1" x14ac:dyDescent="0.25">
      <c r="A46" s="20"/>
      <c r="B46" s="21" t="s">
        <v>173</v>
      </c>
      <c r="C46" s="22">
        <f>SUM(C42,C43,C44,C45)</f>
        <v>57</v>
      </c>
    </row>
    <row r="47" spans="1:3" ht="22.5" customHeight="1" thickBot="1" x14ac:dyDescent="0.25">
      <c r="A47" s="20">
        <v>2460</v>
      </c>
      <c r="B47" s="21" t="s">
        <v>46</v>
      </c>
      <c r="C47" s="22">
        <v>181</v>
      </c>
    </row>
    <row r="48" spans="1:3" ht="22.5" customHeight="1" thickBot="1" x14ac:dyDescent="0.25">
      <c r="A48" s="20">
        <v>2490</v>
      </c>
      <c r="B48" s="21" t="s">
        <v>47</v>
      </c>
      <c r="C48" s="22">
        <v>692</v>
      </c>
    </row>
    <row r="49" spans="1:3" ht="22.5" customHeight="1" thickBot="1" x14ac:dyDescent="0.25">
      <c r="A49" s="17"/>
      <c r="B49" s="18" t="s">
        <v>174</v>
      </c>
      <c r="C49" s="19">
        <f>SUM(C22,C30,C36,C41,C46,C47,C48)</f>
        <v>7526</v>
      </c>
    </row>
    <row r="50" spans="1:3" ht="22.5" customHeight="1" x14ac:dyDescent="0.2">
      <c r="A50" s="6">
        <v>2611</v>
      </c>
      <c r="B50" s="11" t="s">
        <v>50</v>
      </c>
      <c r="C50" s="14">
        <v>50</v>
      </c>
    </row>
    <row r="51" spans="1:3" ht="22.5" customHeight="1" x14ac:dyDescent="0.2">
      <c r="A51" s="6">
        <v>2612</v>
      </c>
      <c r="B51" s="11" t="s">
        <v>51</v>
      </c>
      <c r="C51" s="14">
        <v>39</v>
      </c>
    </row>
    <row r="52" spans="1:3" ht="22.5" customHeight="1" x14ac:dyDescent="0.2">
      <c r="A52" s="6">
        <v>2613</v>
      </c>
      <c r="B52" s="11" t="s">
        <v>109</v>
      </c>
      <c r="C52" s="14">
        <v>49</v>
      </c>
    </row>
    <row r="53" spans="1:3" ht="22.5" customHeight="1" x14ac:dyDescent="0.2">
      <c r="A53" s="6">
        <v>2614</v>
      </c>
      <c r="B53" s="11" t="s">
        <v>110</v>
      </c>
      <c r="C53" s="14">
        <v>13</v>
      </c>
    </row>
    <row r="54" spans="1:3" ht="22.5" customHeight="1" x14ac:dyDescent="0.2">
      <c r="A54" s="6">
        <v>2615</v>
      </c>
      <c r="B54" s="11" t="s">
        <v>52</v>
      </c>
      <c r="C54" s="14">
        <v>14</v>
      </c>
    </row>
    <row r="55" spans="1:3" ht="22.5" customHeight="1" x14ac:dyDescent="0.2">
      <c r="A55" s="6">
        <v>2616</v>
      </c>
      <c r="B55" s="11" t="s">
        <v>53</v>
      </c>
      <c r="C55" s="14">
        <v>184</v>
      </c>
    </row>
    <row r="56" spans="1:3" ht="22.5" customHeight="1" thickBot="1" x14ac:dyDescent="0.25">
      <c r="A56" s="6">
        <v>2619</v>
      </c>
      <c r="B56" s="11" t="s">
        <v>111</v>
      </c>
      <c r="C56" s="14">
        <v>585</v>
      </c>
    </row>
    <row r="57" spans="1:3" ht="22.5" customHeight="1" thickBot="1" x14ac:dyDescent="0.25">
      <c r="A57" s="20"/>
      <c r="B57" s="21" t="s">
        <v>49</v>
      </c>
      <c r="C57" s="22">
        <f>SUM(C50,C51,C52,C53,C54,C55,C56)</f>
        <v>934</v>
      </c>
    </row>
    <row r="58" spans="1:3" ht="22.5" customHeight="1" x14ac:dyDescent="0.2">
      <c r="A58" s="6">
        <v>2621</v>
      </c>
      <c r="B58" s="11" t="s">
        <v>55</v>
      </c>
      <c r="C58" s="14">
        <v>42</v>
      </c>
    </row>
    <row r="59" spans="1:3" ht="22.5" customHeight="1" thickBot="1" x14ac:dyDescent="0.25">
      <c r="A59" s="6">
        <v>2623</v>
      </c>
      <c r="B59" s="11" t="s">
        <v>113</v>
      </c>
      <c r="C59" s="14">
        <v>8</v>
      </c>
    </row>
    <row r="60" spans="1:3" ht="22.5" customHeight="1" thickBot="1" x14ac:dyDescent="0.25">
      <c r="A60" s="20"/>
      <c r="B60" s="21" t="s">
        <v>54</v>
      </c>
      <c r="C60" s="22">
        <f>SUM(C58,C59)</f>
        <v>50</v>
      </c>
    </row>
    <row r="61" spans="1:3" ht="22.5" customHeight="1" thickBot="1" x14ac:dyDescent="0.25">
      <c r="A61" s="20">
        <v>2630</v>
      </c>
      <c r="B61" s="21" t="s">
        <v>58</v>
      </c>
      <c r="C61" s="22">
        <v>28</v>
      </c>
    </row>
    <row r="62" spans="1:3" ht="22.5" customHeight="1" x14ac:dyDescent="0.2">
      <c r="A62" s="6">
        <v>2641</v>
      </c>
      <c r="B62" s="11" t="s">
        <v>60</v>
      </c>
      <c r="C62" s="14">
        <v>75</v>
      </c>
    </row>
    <row r="63" spans="1:3" ht="22.5" customHeight="1" x14ac:dyDescent="0.2">
      <c r="A63" s="6">
        <v>2642</v>
      </c>
      <c r="B63" s="11" t="s">
        <v>61</v>
      </c>
      <c r="C63" s="14">
        <v>54</v>
      </c>
    </row>
    <row r="64" spans="1:3" ht="22.5" customHeight="1" x14ac:dyDescent="0.2">
      <c r="A64" s="6">
        <v>2643</v>
      </c>
      <c r="B64" s="11" t="s">
        <v>115</v>
      </c>
      <c r="C64" s="14">
        <v>110</v>
      </c>
    </row>
    <row r="65" spans="1:3" ht="22.5" customHeight="1" x14ac:dyDescent="0.2">
      <c r="A65" s="6">
        <v>2644</v>
      </c>
      <c r="B65" s="11" t="s">
        <v>62</v>
      </c>
      <c r="C65" s="14">
        <v>736</v>
      </c>
    </row>
    <row r="66" spans="1:3" ht="22.5" customHeight="1" x14ac:dyDescent="0.2">
      <c r="A66" s="6">
        <v>2645</v>
      </c>
      <c r="B66" s="11" t="s">
        <v>63</v>
      </c>
      <c r="C66" s="14">
        <v>4</v>
      </c>
    </row>
    <row r="67" spans="1:3" ht="22.5" customHeight="1" thickBot="1" x14ac:dyDescent="0.25">
      <c r="A67" s="6">
        <v>2646</v>
      </c>
      <c r="B67" s="11" t="s">
        <v>116</v>
      </c>
      <c r="C67" s="14">
        <v>3</v>
      </c>
    </row>
    <row r="68" spans="1:3" ht="22.5" customHeight="1" thickBot="1" x14ac:dyDescent="0.25">
      <c r="A68" s="20"/>
      <c r="B68" s="21" t="s">
        <v>59</v>
      </c>
      <c r="C68" s="22">
        <f>SUM(C62,C63,C64,C65,C66,C67)</f>
        <v>982</v>
      </c>
    </row>
    <row r="69" spans="1:3" ht="22.5" customHeight="1" thickBot="1" x14ac:dyDescent="0.25">
      <c r="A69" s="20">
        <v>2650</v>
      </c>
      <c r="B69" s="21" t="s">
        <v>117</v>
      </c>
      <c r="C69" s="22">
        <v>8</v>
      </c>
    </row>
    <row r="70" spans="1:3" ht="22.5" customHeight="1" x14ac:dyDescent="0.2">
      <c r="A70" s="6">
        <v>2661</v>
      </c>
      <c r="B70" s="11" t="s">
        <v>119</v>
      </c>
      <c r="C70" s="14">
        <v>106</v>
      </c>
    </row>
    <row r="71" spans="1:3" ht="22.5" customHeight="1" x14ac:dyDescent="0.2">
      <c r="A71" s="6">
        <v>2662</v>
      </c>
      <c r="B71" s="11" t="s">
        <v>120</v>
      </c>
      <c r="C71" s="14">
        <v>15</v>
      </c>
    </row>
    <row r="72" spans="1:3" ht="22.5" customHeight="1" x14ac:dyDescent="0.2">
      <c r="A72" s="6">
        <v>2663</v>
      </c>
      <c r="B72" s="11" t="s">
        <v>121</v>
      </c>
      <c r="C72" s="14">
        <v>33</v>
      </c>
    </row>
    <row r="73" spans="1:3" ht="22.5" customHeight="1" x14ac:dyDescent="0.2">
      <c r="A73" s="6">
        <v>2664</v>
      </c>
      <c r="B73" s="11" t="s">
        <v>64</v>
      </c>
      <c r="C73" s="14">
        <v>2</v>
      </c>
    </row>
    <row r="74" spans="1:3" ht="22.5" customHeight="1" x14ac:dyDescent="0.2">
      <c r="A74" s="6">
        <v>2665</v>
      </c>
      <c r="B74" s="11" t="s">
        <v>65</v>
      </c>
      <c r="C74" s="14">
        <v>84</v>
      </c>
    </row>
    <row r="75" spans="1:3" ht="22.5" customHeight="1" thickBot="1" x14ac:dyDescent="0.25">
      <c r="A75" s="6">
        <v>2667</v>
      </c>
      <c r="B75" s="11" t="s">
        <v>66</v>
      </c>
      <c r="C75" s="14">
        <v>233</v>
      </c>
    </row>
    <row r="76" spans="1:3" ht="22.5" customHeight="1" thickBot="1" x14ac:dyDescent="0.25">
      <c r="A76" s="20"/>
      <c r="B76" s="21" t="s">
        <v>118</v>
      </c>
      <c r="C76" s="22">
        <f>SUM(C70,C71,C72,C73,C74,C75)</f>
        <v>473</v>
      </c>
    </row>
    <row r="77" spans="1:3" ht="22.5" customHeight="1" thickBot="1" x14ac:dyDescent="0.25">
      <c r="A77" s="20">
        <v>2670</v>
      </c>
      <c r="B77" s="21" t="s">
        <v>123</v>
      </c>
      <c r="C77" s="22">
        <v>12</v>
      </c>
    </row>
    <row r="78" spans="1:3" ht="22.5" customHeight="1" thickBot="1" x14ac:dyDescent="0.25">
      <c r="A78" s="17"/>
      <c r="B78" s="18" t="s">
        <v>48</v>
      </c>
      <c r="C78" s="19">
        <f>SUM(C57,C60,C61,C68,C69,C76,C77)</f>
        <v>2487</v>
      </c>
    </row>
    <row r="79" spans="1:3" ht="22.5" customHeight="1" thickBot="1" x14ac:dyDescent="0.25">
      <c r="A79" s="20">
        <v>2810</v>
      </c>
      <c r="B79" s="21" t="s">
        <v>67</v>
      </c>
      <c r="C79" s="22">
        <v>2620</v>
      </c>
    </row>
    <row r="80" spans="1:3" ht="22.5" customHeight="1" thickBot="1" x14ac:dyDescent="0.25">
      <c r="A80" s="20">
        <v>2820</v>
      </c>
      <c r="B80" s="21" t="s">
        <v>68</v>
      </c>
      <c r="C80" s="22">
        <v>40</v>
      </c>
    </row>
    <row r="81" spans="1:3" ht="22.5" customHeight="1" x14ac:dyDescent="0.2">
      <c r="A81" s="6">
        <v>2831</v>
      </c>
      <c r="B81" s="11" t="s">
        <v>69</v>
      </c>
      <c r="C81" s="14">
        <v>352</v>
      </c>
    </row>
    <row r="82" spans="1:3" ht="22.5" customHeight="1" x14ac:dyDescent="0.2">
      <c r="A82" s="6">
        <v>2832</v>
      </c>
      <c r="B82" s="11" t="s">
        <v>70</v>
      </c>
      <c r="C82" s="14">
        <v>229</v>
      </c>
    </row>
    <row r="83" spans="1:3" ht="22.5" customHeight="1" x14ac:dyDescent="0.2">
      <c r="A83" s="6">
        <v>2833</v>
      </c>
      <c r="B83" s="11" t="s">
        <v>71</v>
      </c>
      <c r="C83" s="14">
        <v>7</v>
      </c>
    </row>
    <row r="84" spans="1:3" ht="22.5" customHeight="1" thickBot="1" x14ac:dyDescent="0.25">
      <c r="A84" s="6">
        <v>2835</v>
      </c>
      <c r="B84" s="11" t="s">
        <v>72</v>
      </c>
      <c r="C84" s="14">
        <v>17</v>
      </c>
    </row>
    <row r="85" spans="1:3" ht="22.5" customHeight="1" thickBot="1" x14ac:dyDescent="0.25">
      <c r="A85" s="20"/>
      <c r="B85" s="21" t="s">
        <v>167</v>
      </c>
      <c r="C85" s="22">
        <f>SUM(C81,C82,C83,C84)</f>
        <v>605</v>
      </c>
    </row>
    <row r="86" spans="1:3" ht="22.5" customHeight="1" thickBot="1" x14ac:dyDescent="0.25">
      <c r="A86" s="20">
        <v>2840</v>
      </c>
      <c r="B86" s="21" t="s">
        <v>73</v>
      </c>
      <c r="C86" s="22">
        <v>743</v>
      </c>
    </row>
    <row r="87" spans="1:3" ht="22.5" customHeight="1" thickBot="1" x14ac:dyDescent="0.25">
      <c r="A87" s="20">
        <v>2850</v>
      </c>
      <c r="B87" s="21" t="s">
        <v>74</v>
      </c>
      <c r="C87" s="22">
        <v>108</v>
      </c>
    </row>
    <row r="88" spans="1:3" ht="22.5" customHeight="1" thickBot="1" x14ac:dyDescent="0.25">
      <c r="A88" s="17"/>
      <c r="B88" s="18" t="s">
        <v>175</v>
      </c>
      <c r="C88" s="19">
        <f>SUM(C79,C80,C85,C86,C87)</f>
        <v>4116</v>
      </c>
    </row>
    <row r="89" spans="1:3" ht="22.5" customHeight="1" thickBot="1" x14ac:dyDescent="0.25">
      <c r="A89" s="23"/>
      <c r="B89" s="24" t="s">
        <v>178</v>
      </c>
      <c r="C89" s="25">
        <f>SUM(C6,C15,C49,C78,C88)</f>
        <v>44231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83"/>
  <sheetViews>
    <sheetView workbookViewId="0">
      <selection activeCell="B8" sqref="B8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thickBot="1" x14ac:dyDescent="0.25">
      <c r="A2" s="20">
        <v>2120</v>
      </c>
      <c r="B2" s="21" t="s">
        <v>12</v>
      </c>
      <c r="C2" s="22">
        <v>3645</v>
      </c>
    </row>
    <row r="3" spans="1:3" ht="22.5" customHeight="1" thickBot="1" x14ac:dyDescent="0.25">
      <c r="A3" s="20">
        <v>2130</v>
      </c>
      <c r="B3" s="21" t="s">
        <v>13</v>
      </c>
      <c r="C3" s="22">
        <v>191</v>
      </c>
    </row>
    <row r="4" spans="1:3" ht="22.5" customHeight="1" thickBot="1" x14ac:dyDescent="0.25">
      <c r="A4" s="20">
        <v>2140</v>
      </c>
      <c r="B4" s="21" t="s">
        <v>14</v>
      </c>
      <c r="C4" s="22">
        <v>284</v>
      </c>
    </row>
    <row r="5" spans="1:3" ht="22.5" customHeight="1" thickBot="1" x14ac:dyDescent="0.25">
      <c r="A5" s="17"/>
      <c r="B5" s="18" t="s">
        <v>170</v>
      </c>
      <c r="C5" s="19">
        <f>SUM(C2,C3,C4)</f>
        <v>4120</v>
      </c>
    </row>
    <row r="6" spans="1:3" ht="22.5" customHeight="1" thickBot="1" x14ac:dyDescent="0.25">
      <c r="A6" s="20">
        <v>2310</v>
      </c>
      <c r="B6" s="21" t="s">
        <v>15</v>
      </c>
      <c r="C6" s="22">
        <v>1367</v>
      </c>
    </row>
    <row r="7" spans="1:3" ht="22.5" customHeight="1" thickBot="1" x14ac:dyDescent="0.25">
      <c r="A7" s="20">
        <v>2320</v>
      </c>
      <c r="B7" s="21" t="s">
        <v>16</v>
      </c>
      <c r="C7" s="22">
        <v>171</v>
      </c>
    </row>
    <row r="8" spans="1:3" ht="22.5" customHeight="1" thickBot="1" x14ac:dyDescent="0.25">
      <c r="A8" s="20">
        <v>2330</v>
      </c>
      <c r="B8" s="21" t="s">
        <v>17</v>
      </c>
      <c r="C8" s="22">
        <v>109</v>
      </c>
    </row>
    <row r="9" spans="1:3" ht="22.5" customHeight="1" x14ac:dyDescent="0.2">
      <c r="A9" s="6">
        <v>2341</v>
      </c>
      <c r="B9" s="11" t="s">
        <v>18</v>
      </c>
      <c r="C9" s="14">
        <v>39</v>
      </c>
    </row>
    <row r="10" spans="1:3" ht="22.5" customHeight="1" x14ac:dyDescent="0.2">
      <c r="A10" s="6">
        <v>2342</v>
      </c>
      <c r="B10" s="11" t="s">
        <v>19</v>
      </c>
      <c r="C10" s="14">
        <v>132</v>
      </c>
    </row>
    <row r="11" spans="1:3" ht="22.5" customHeight="1" thickBot="1" x14ac:dyDescent="0.25">
      <c r="A11" s="6">
        <v>2343</v>
      </c>
      <c r="B11" s="11" t="s">
        <v>20</v>
      </c>
      <c r="C11" s="14">
        <v>36</v>
      </c>
    </row>
    <row r="12" spans="1:3" ht="22.5" customHeight="1" thickBot="1" x14ac:dyDescent="0.25">
      <c r="A12" s="20"/>
      <c r="B12" s="21" t="s">
        <v>171</v>
      </c>
      <c r="C12" s="22">
        <f>SUM(C9,C10,C11)</f>
        <v>207</v>
      </c>
    </row>
    <row r="13" spans="1:3" ht="22.5" customHeight="1" thickBot="1" x14ac:dyDescent="0.25">
      <c r="A13" s="20">
        <v>2350</v>
      </c>
      <c r="B13" s="21" t="s">
        <v>21</v>
      </c>
      <c r="C13" s="22">
        <v>140</v>
      </c>
    </row>
    <row r="14" spans="1:3" ht="22.5" customHeight="1" thickBot="1" x14ac:dyDescent="0.25">
      <c r="A14" s="17"/>
      <c r="B14" s="18" t="s">
        <v>172</v>
      </c>
      <c r="C14" s="19">
        <f>SUM(C6,C7,C8,C12,C13)</f>
        <v>1994</v>
      </c>
    </row>
    <row r="15" spans="1:3" ht="22.5" customHeight="1" x14ac:dyDescent="0.2">
      <c r="A15" s="6">
        <v>2411</v>
      </c>
      <c r="B15" s="11" t="s">
        <v>22</v>
      </c>
      <c r="C15" s="14">
        <v>6</v>
      </c>
    </row>
    <row r="16" spans="1:3" ht="22.5" customHeight="1" x14ac:dyDescent="0.2">
      <c r="A16" s="6">
        <v>2412</v>
      </c>
      <c r="B16" s="11" t="s">
        <v>23</v>
      </c>
      <c r="C16" s="14">
        <v>148</v>
      </c>
    </row>
    <row r="17" spans="1:3" ht="22.5" customHeight="1" x14ac:dyDescent="0.2">
      <c r="A17" s="6">
        <v>2413</v>
      </c>
      <c r="B17" s="11" t="s">
        <v>24</v>
      </c>
      <c r="C17" s="14">
        <v>444</v>
      </c>
    </row>
    <row r="18" spans="1:3" ht="22.5" customHeight="1" x14ac:dyDescent="0.2">
      <c r="A18" s="6">
        <v>2414</v>
      </c>
      <c r="B18" s="11" t="s">
        <v>25</v>
      </c>
      <c r="C18" s="14">
        <v>66</v>
      </c>
    </row>
    <row r="19" spans="1:3" ht="22.5" customHeight="1" x14ac:dyDescent="0.2">
      <c r="A19" s="6">
        <v>2415</v>
      </c>
      <c r="B19" s="11" t="s">
        <v>26</v>
      </c>
      <c r="C19" s="14">
        <v>4</v>
      </c>
    </row>
    <row r="20" spans="1:3" ht="22.5" customHeight="1" thickBot="1" x14ac:dyDescent="0.25">
      <c r="A20" s="6">
        <v>2419</v>
      </c>
      <c r="B20" s="11" t="s">
        <v>27</v>
      </c>
      <c r="C20" s="14">
        <v>329</v>
      </c>
    </row>
    <row r="21" spans="1:3" ht="22.5" customHeight="1" thickBot="1" x14ac:dyDescent="0.25">
      <c r="A21" s="20"/>
      <c r="B21" s="21" t="s">
        <v>165</v>
      </c>
      <c r="C21" s="22">
        <f>SUM(C15,C16,C17,C18,C19,C20)</f>
        <v>997</v>
      </c>
    </row>
    <row r="22" spans="1:3" ht="22.5" customHeight="1" x14ac:dyDescent="0.2">
      <c r="A22" s="6">
        <v>2421</v>
      </c>
      <c r="B22" s="11" t="s">
        <v>28</v>
      </c>
      <c r="C22" s="14">
        <v>2</v>
      </c>
    </row>
    <row r="23" spans="1:3" ht="22.5" customHeight="1" x14ac:dyDescent="0.2">
      <c r="A23" s="6">
        <v>2422</v>
      </c>
      <c r="B23" s="11" t="s">
        <v>29</v>
      </c>
      <c r="C23" s="14">
        <v>29</v>
      </c>
    </row>
    <row r="24" spans="1:3" ht="22.5" customHeight="1" x14ac:dyDescent="0.2">
      <c r="A24" s="6">
        <v>2423</v>
      </c>
      <c r="B24" s="11" t="s">
        <v>30</v>
      </c>
      <c r="C24" s="14">
        <v>129</v>
      </c>
    </row>
    <row r="25" spans="1:3" ht="22.5" customHeight="1" x14ac:dyDescent="0.2">
      <c r="A25" s="6">
        <v>2424</v>
      </c>
      <c r="B25" s="11" t="s">
        <v>31</v>
      </c>
      <c r="C25" s="14">
        <v>54</v>
      </c>
    </row>
    <row r="26" spans="1:3" ht="22.5" customHeight="1" x14ac:dyDescent="0.2">
      <c r="A26" s="6">
        <v>2425</v>
      </c>
      <c r="B26" s="11" t="s">
        <v>32</v>
      </c>
      <c r="C26" s="14">
        <v>2</v>
      </c>
    </row>
    <row r="27" spans="1:3" ht="22.5" customHeight="1" x14ac:dyDescent="0.2">
      <c r="A27" s="6">
        <v>2427</v>
      </c>
      <c r="B27" s="11" t="s">
        <v>33</v>
      </c>
      <c r="C27" s="14">
        <v>28</v>
      </c>
    </row>
    <row r="28" spans="1:3" ht="22.5" customHeight="1" thickBot="1" x14ac:dyDescent="0.25">
      <c r="A28" s="6">
        <v>2429</v>
      </c>
      <c r="B28" s="11" t="s">
        <v>34</v>
      </c>
      <c r="C28" s="14">
        <v>331</v>
      </c>
    </row>
    <row r="29" spans="1:3" ht="22.5" customHeight="1" thickBot="1" x14ac:dyDescent="0.25">
      <c r="A29" s="20"/>
      <c r="B29" s="21" t="s">
        <v>149</v>
      </c>
      <c r="C29" s="22">
        <f>SUM(C22,C23,C24,C25,C26,C27,C28)</f>
        <v>575</v>
      </c>
    </row>
    <row r="30" spans="1:3" ht="22.5" customHeight="1" x14ac:dyDescent="0.2">
      <c r="A30" s="6">
        <v>2431</v>
      </c>
      <c r="B30" s="11" t="s">
        <v>143</v>
      </c>
      <c r="C30" s="14">
        <v>1</v>
      </c>
    </row>
    <row r="31" spans="1:3" ht="22.5" customHeight="1" x14ac:dyDescent="0.2">
      <c r="A31" s="6">
        <v>2432</v>
      </c>
      <c r="B31" s="11" t="s">
        <v>35</v>
      </c>
      <c r="C31" s="14">
        <v>8</v>
      </c>
    </row>
    <row r="32" spans="1:3" ht="22.5" customHeight="1" x14ac:dyDescent="0.2">
      <c r="A32" s="6">
        <v>2433</v>
      </c>
      <c r="B32" s="11" t="s">
        <v>36</v>
      </c>
      <c r="C32" s="14">
        <v>8</v>
      </c>
    </row>
    <row r="33" spans="1:3" ht="22.5" customHeight="1" x14ac:dyDescent="0.2">
      <c r="A33" s="6">
        <v>2434</v>
      </c>
      <c r="B33" s="11" t="s">
        <v>37</v>
      </c>
      <c r="C33" s="14">
        <v>10</v>
      </c>
    </row>
    <row r="34" spans="1:3" ht="22.5" customHeight="1" x14ac:dyDescent="0.2">
      <c r="A34" s="6">
        <v>2435</v>
      </c>
      <c r="B34" s="11" t="s">
        <v>150</v>
      </c>
      <c r="C34" s="14">
        <v>3</v>
      </c>
    </row>
    <row r="35" spans="1:3" ht="22.5" customHeight="1" thickBot="1" x14ac:dyDescent="0.25">
      <c r="A35" s="6">
        <v>2439</v>
      </c>
      <c r="B35" s="11" t="s">
        <v>38</v>
      </c>
      <c r="C35" s="14">
        <v>614</v>
      </c>
    </row>
    <row r="36" spans="1:3" ht="22.5" customHeight="1" thickBot="1" x14ac:dyDescent="0.25">
      <c r="A36" s="20"/>
      <c r="B36" s="21" t="s">
        <v>168</v>
      </c>
      <c r="C36" s="22">
        <f>SUM(C30,C31,C32,C33,C34,C35)</f>
        <v>644</v>
      </c>
    </row>
    <row r="37" spans="1:3" ht="22.5" customHeight="1" x14ac:dyDescent="0.2">
      <c r="A37" s="6">
        <v>2441</v>
      </c>
      <c r="B37" s="11" t="s">
        <v>39</v>
      </c>
      <c r="C37" s="14">
        <v>6</v>
      </c>
    </row>
    <row r="38" spans="1:3" ht="22.5" customHeight="1" x14ac:dyDescent="0.2">
      <c r="A38" s="6">
        <v>2442</v>
      </c>
      <c r="B38" s="11" t="s">
        <v>40</v>
      </c>
      <c r="C38" s="14">
        <v>99</v>
      </c>
    </row>
    <row r="39" spans="1:3" ht="22.5" customHeight="1" x14ac:dyDescent="0.2">
      <c r="A39" s="6">
        <v>2443</v>
      </c>
      <c r="B39" s="11" t="s">
        <v>41</v>
      </c>
      <c r="C39" s="14">
        <v>1</v>
      </c>
    </row>
    <row r="40" spans="1:3" ht="22.5" customHeight="1" thickBot="1" x14ac:dyDescent="0.25">
      <c r="A40" s="6">
        <v>2449</v>
      </c>
      <c r="B40" s="11" t="s">
        <v>42</v>
      </c>
      <c r="C40" s="14">
        <v>440</v>
      </c>
    </row>
    <row r="41" spans="1:3" ht="22.5" customHeight="1" thickBot="1" x14ac:dyDescent="0.25">
      <c r="A41" s="20"/>
      <c r="B41" s="21" t="s">
        <v>166</v>
      </c>
      <c r="C41" s="22">
        <f>SUM(C37,C38,C39,C40)</f>
        <v>546</v>
      </c>
    </row>
    <row r="42" spans="1:3" ht="22.5" customHeight="1" x14ac:dyDescent="0.2">
      <c r="A42" s="6">
        <v>2451</v>
      </c>
      <c r="B42" s="11" t="s">
        <v>144</v>
      </c>
      <c r="C42" s="14">
        <v>1</v>
      </c>
    </row>
    <row r="43" spans="1:3" ht="22.5" customHeight="1" x14ac:dyDescent="0.2">
      <c r="A43" s="6">
        <v>2452</v>
      </c>
      <c r="B43" s="11" t="s">
        <v>43</v>
      </c>
      <c r="C43" s="14">
        <v>5</v>
      </c>
    </row>
    <row r="44" spans="1:3" ht="22.5" customHeight="1" x14ac:dyDescent="0.2">
      <c r="A44" s="6">
        <v>2453</v>
      </c>
      <c r="B44" s="11" t="s">
        <v>44</v>
      </c>
      <c r="C44" s="14">
        <v>5</v>
      </c>
    </row>
    <row r="45" spans="1:3" ht="22.5" customHeight="1" x14ac:dyDescent="0.2">
      <c r="A45" s="6">
        <v>2454</v>
      </c>
      <c r="B45" s="11" t="s">
        <v>107</v>
      </c>
      <c r="C45" s="14">
        <v>2</v>
      </c>
    </row>
    <row r="46" spans="1:3" ht="22.5" customHeight="1" thickBot="1" x14ac:dyDescent="0.25">
      <c r="A46" s="6">
        <v>2459</v>
      </c>
      <c r="B46" s="11" t="s">
        <v>45</v>
      </c>
      <c r="C46" s="14">
        <v>32</v>
      </c>
    </row>
    <row r="47" spans="1:3" ht="22.5" customHeight="1" thickBot="1" x14ac:dyDescent="0.25">
      <c r="A47" s="20"/>
      <c r="B47" s="21" t="s">
        <v>173</v>
      </c>
      <c r="C47" s="22">
        <f>SUM(C42,C43,C44,C45,C46)</f>
        <v>45</v>
      </c>
    </row>
    <row r="48" spans="1:3" ht="22.5" customHeight="1" thickBot="1" x14ac:dyDescent="0.25">
      <c r="A48" s="20">
        <v>2460</v>
      </c>
      <c r="B48" s="21" t="s">
        <v>46</v>
      </c>
      <c r="C48" s="22">
        <v>32</v>
      </c>
    </row>
    <row r="49" spans="1:3" ht="22.5" customHeight="1" thickBot="1" x14ac:dyDescent="0.25">
      <c r="A49" s="20">
        <v>2490</v>
      </c>
      <c r="B49" s="21" t="s">
        <v>47</v>
      </c>
      <c r="C49" s="22">
        <v>415</v>
      </c>
    </row>
    <row r="50" spans="1:3" ht="22.5" customHeight="1" thickBot="1" x14ac:dyDescent="0.25">
      <c r="A50" s="17"/>
      <c r="B50" s="18" t="s">
        <v>174</v>
      </c>
      <c r="C50" s="19">
        <f>SUM(C21,C29,C36,C41,C47,C48,C49)</f>
        <v>3254</v>
      </c>
    </row>
    <row r="51" spans="1:3" ht="22.5" customHeight="1" x14ac:dyDescent="0.2">
      <c r="A51" s="6">
        <v>2611</v>
      </c>
      <c r="B51" s="11" t="s">
        <v>50</v>
      </c>
      <c r="C51" s="14">
        <v>3</v>
      </c>
    </row>
    <row r="52" spans="1:3" ht="22.5" customHeight="1" x14ac:dyDescent="0.2">
      <c r="A52" s="6">
        <v>2612</v>
      </c>
      <c r="B52" s="11" t="s">
        <v>51</v>
      </c>
      <c r="C52" s="14">
        <v>9</v>
      </c>
    </row>
    <row r="53" spans="1:3" ht="22.5" customHeight="1" x14ac:dyDescent="0.2">
      <c r="A53" s="6">
        <v>2613</v>
      </c>
      <c r="B53" s="11" t="s">
        <v>109</v>
      </c>
      <c r="C53" s="14">
        <v>36</v>
      </c>
    </row>
    <row r="54" spans="1:3" ht="22.5" customHeight="1" x14ac:dyDescent="0.2">
      <c r="A54" s="6">
        <v>2615</v>
      </c>
      <c r="B54" s="11" t="s">
        <v>52</v>
      </c>
      <c r="C54" s="14">
        <v>28</v>
      </c>
    </row>
    <row r="55" spans="1:3" ht="22.5" customHeight="1" x14ac:dyDescent="0.2">
      <c r="A55" s="6">
        <v>2616</v>
      </c>
      <c r="B55" s="11" t="s">
        <v>53</v>
      </c>
      <c r="C55" s="14">
        <v>184</v>
      </c>
    </row>
    <row r="56" spans="1:3" ht="22.5" customHeight="1" thickBot="1" x14ac:dyDescent="0.25">
      <c r="A56" s="6">
        <v>2619</v>
      </c>
      <c r="B56" s="11" t="s">
        <v>111</v>
      </c>
      <c r="C56" s="14">
        <v>55</v>
      </c>
    </row>
    <row r="57" spans="1:3" ht="22.5" customHeight="1" thickBot="1" x14ac:dyDescent="0.25">
      <c r="A57" s="20"/>
      <c r="B57" s="21" t="s">
        <v>49</v>
      </c>
      <c r="C57" s="22">
        <f>SUM(C51,C52,C53,C54,C55,C56)</f>
        <v>315</v>
      </c>
    </row>
    <row r="58" spans="1:3" ht="22.5" customHeight="1" thickBot="1" x14ac:dyDescent="0.25">
      <c r="A58" s="20"/>
      <c r="B58" s="21" t="s">
        <v>54</v>
      </c>
      <c r="C58" s="22">
        <v>53</v>
      </c>
    </row>
    <row r="59" spans="1:3" ht="22.5" customHeight="1" thickBot="1" x14ac:dyDescent="0.25">
      <c r="A59" s="20">
        <v>2630</v>
      </c>
      <c r="B59" s="21" t="s">
        <v>58</v>
      </c>
      <c r="C59" s="22">
        <v>13</v>
      </c>
    </row>
    <row r="60" spans="1:3" ht="22.5" customHeight="1" x14ac:dyDescent="0.2">
      <c r="A60" s="6">
        <v>2641</v>
      </c>
      <c r="B60" s="11" t="s">
        <v>60</v>
      </c>
      <c r="C60" s="14">
        <v>128</v>
      </c>
    </row>
    <row r="61" spans="1:3" ht="22.5" customHeight="1" x14ac:dyDescent="0.2">
      <c r="A61" s="6">
        <v>2642</v>
      </c>
      <c r="B61" s="11" t="s">
        <v>61</v>
      </c>
      <c r="C61" s="14">
        <v>46</v>
      </c>
    </row>
    <row r="62" spans="1:3" ht="22.5" customHeight="1" x14ac:dyDescent="0.2">
      <c r="A62" s="6">
        <v>2643</v>
      </c>
      <c r="B62" s="11" t="s">
        <v>115</v>
      </c>
      <c r="C62" s="14">
        <v>5</v>
      </c>
    </row>
    <row r="63" spans="1:3" ht="22.5" customHeight="1" x14ac:dyDescent="0.2">
      <c r="A63" s="6">
        <v>2644</v>
      </c>
      <c r="B63" s="11" t="s">
        <v>62</v>
      </c>
      <c r="C63" s="14">
        <v>393</v>
      </c>
    </row>
    <row r="64" spans="1:3" ht="22.5" customHeight="1" thickBot="1" x14ac:dyDescent="0.25">
      <c r="A64" s="6">
        <v>2645</v>
      </c>
      <c r="B64" s="11" t="s">
        <v>63</v>
      </c>
      <c r="C64" s="14">
        <v>4</v>
      </c>
    </row>
    <row r="65" spans="1:3" ht="22.5" customHeight="1" thickBot="1" x14ac:dyDescent="0.25">
      <c r="A65" s="20"/>
      <c r="B65" s="21" t="s">
        <v>59</v>
      </c>
      <c r="C65" s="22">
        <f>SUM(C60,C61,C62,C63,C64)</f>
        <v>576</v>
      </c>
    </row>
    <row r="66" spans="1:3" ht="22.5" customHeight="1" x14ac:dyDescent="0.2">
      <c r="A66" s="6">
        <v>2661</v>
      </c>
      <c r="B66" s="11" t="s">
        <v>119</v>
      </c>
      <c r="C66" s="14">
        <v>490</v>
      </c>
    </row>
    <row r="67" spans="1:3" ht="22.5" customHeight="1" x14ac:dyDescent="0.2">
      <c r="A67" s="6">
        <v>2662</v>
      </c>
      <c r="B67" s="11" t="s">
        <v>120</v>
      </c>
      <c r="C67" s="14">
        <v>39</v>
      </c>
    </row>
    <row r="68" spans="1:3" ht="22.5" customHeight="1" x14ac:dyDescent="0.2">
      <c r="A68" s="6">
        <v>2663</v>
      </c>
      <c r="B68" s="11" t="s">
        <v>121</v>
      </c>
      <c r="C68" s="14">
        <v>43</v>
      </c>
    </row>
    <row r="69" spans="1:3" ht="22.5" customHeight="1" x14ac:dyDescent="0.2">
      <c r="A69" s="6">
        <v>2664</v>
      </c>
      <c r="B69" s="11" t="s">
        <v>64</v>
      </c>
      <c r="C69" s="14">
        <v>3</v>
      </c>
    </row>
    <row r="70" spans="1:3" ht="22.5" customHeight="1" x14ac:dyDescent="0.2">
      <c r="A70" s="6">
        <v>2665</v>
      </c>
      <c r="B70" s="11" t="s">
        <v>65</v>
      </c>
      <c r="C70" s="14">
        <v>44</v>
      </c>
    </row>
    <row r="71" spans="1:3" ht="22.5" customHeight="1" thickBot="1" x14ac:dyDescent="0.25">
      <c r="A71" s="6">
        <v>2667</v>
      </c>
      <c r="B71" s="11" t="s">
        <v>66</v>
      </c>
      <c r="C71" s="14">
        <v>30</v>
      </c>
    </row>
    <row r="72" spans="1:3" ht="22.5" customHeight="1" thickBot="1" x14ac:dyDescent="0.25">
      <c r="A72" s="20"/>
      <c r="B72" s="21" t="s">
        <v>118</v>
      </c>
      <c r="C72" s="22">
        <f>SUM(C66,C67,C68,C69,C70,C71)</f>
        <v>649</v>
      </c>
    </row>
    <row r="73" spans="1:3" ht="22.5" customHeight="1" thickBot="1" x14ac:dyDescent="0.25">
      <c r="A73" s="20">
        <v>2670</v>
      </c>
      <c r="B73" s="21" t="s">
        <v>123</v>
      </c>
      <c r="C73" s="22">
        <v>15</v>
      </c>
    </row>
    <row r="74" spans="1:3" ht="22.5" customHeight="1" thickBot="1" x14ac:dyDescent="0.25">
      <c r="A74" s="17"/>
      <c r="B74" s="18" t="s">
        <v>48</v>
      </c>
      <c r="C74" s="19">
        <f>SUM(C57,C58,C59,C65,C72,C73)</f>
        <v>1621</v>
      </c>
    </row>
    <row r="75" spans="1:3" ht="22.5" customHeight="1" thickBot="1" x14ac:dyDescent="0.25">
      <c r="A75" s="20">
        <v>2810</v>
      </c>
      <c r="B75" s="21" t="s">
        <v>67</v>
      </c>
      <c r="C75" s="22">
        <v>139</v>
      </c>
    </row>
    <row r="76" spans="1:3" ht="22.5" customHeight="1" thickBot="1" x14ac:dyDescent="0.25">
      <c r="A76" s="20">
        <v>2820</v>
      </c>
      <c r="B76" s="21" t="s">
        <v>68</v>
      </c>
      <c r="C76" s="22">
        <v>14</v>
      </c>
    </row>
    <row r="77" spans="1:3" ht="22.5" customHeight="1" x14ac:dyDescent="0.2">
      <c r="A77" s="6">
        <v>2831</v>
      </c>
      <c r="B77" s="11" t="s">
        <v>69</v>
      </c>
      <c r="C77" s="14">
        <v>93</v>
      </c>
    </row>
    <row r="78" spans="1:3" ht="22.5" customHeight="1" thickBot="1" x14ac:dyDescent="0.25">
      <c r="A78" s="6">
        <v>2832</v>
      </c>
      <c r="B78" s="11" t="s">
        <v>70</v>
      </c>
      <c r="C78" s="14">
        <v>37</v>
      </c>
    </row>
    <row r="79" spans="1:3" ht="22.5" customHeight="1" thickBot="1" x14ac:dyDescent="0.25">
      <c r="A79" s="20"/>
      <c r="B79" s="21" t="s">
        <v>167</v>
      </c>
      <c r="C79" s="22">
        <f>SUM(C77,C78)</f>
        <v>130</v>
      </c>
    </row>
    <row r="80" spans="1:3" ht="22.5" customHeight="1" thickBot="1" x14ac:dyDescent="0.25">
      <c r="A80" s="20">
        <v>2840</v>
      </c>
      <c r="B80" s="21" t="s">
        <v>73</v>
      </c>
      <c r="C80" s="22">
        <v>163</v>
      </c>
    </row>
    <row r="81" spans="1:3" ht="22.5" customHeight="1" thickBot="1" x14ac:dyDescent="0.25">
      <c r="A81" s="20">
        <v>2850</v>
      </c>
      <c r="B81" s="21" t="s">
        <v>74</v>
      </c>
      <c r="C81" s="22">
        <v>19</v>
      </c>
    </row>
    <row r="82" spans="1:3" ht="22.5" customHeight="1" thickBot="1" x14ac:dyDescent="0.25">
      <c r="A82" s="17"/>
      <c r="B82" s="18" t="s">
        <v>175</v>
      </c>
      <c r="C82" s="19">
        <f>SUM(C75,C76,C79,C80,C81)</f>
        <v>465</v>
      </c>
    </row>
    <row r="83" spans="1:3" ht="22.5" customHeight="1" thickBot="1" x14ac:dyDescent="0.25">
      <c r="A83" s="23"/>
      <c r="B83" s="24" t="s">
        <v>178</v>
      </c>
      <c r="C83" s="25">
        <f>SUM(C5,C14,C50,C74,C82)</f>
        <v>11454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73"/>
  <sheetViews>
    <sheetView workbookViewId="0">
      <selection activeCell="E7" sqref="E7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x14ac:dyDescent="0.2">
      <c r="A2" s="7">
        <v>1111</v>
      </c>
      <c r="B2" s="10" t="s">
        <v>93</v>
      </c>
      <c r="C2" s="13">
        <v>6259</v>
      </c>
    </row>
    <row r="3" spans="1:3" ht="22.5" customHeight="1" thickBot="1" x14ac:dyDescent="0.25">
      <c r="A3" s="6">
        <v>1112</v>
      </c>
      <c r="B3" s="11" t="s">
        <v>145</v>
      </c>
      <c r="C3" s="14">
        <v>1872</v>
      </c>
    </row>
    <row r="4" spans="1:3" ht="22.5" customHeight="1" thickBot="1" x14ac:dyDescent="0.25">
      <c r="A4" s="20"/>
      <c r="B4" s="21" t="s">
        <v>92</v>
      </c>
      <c r="C4" s="22">
        <f>SUM(C2,C3)</f>
        <v>8131</v>
      </c>
    </row>
    <row r="5" spans="1:3" ht="22.5" customHeight="1" thickBot="1" x14ac:dyDescent="0.25">
      <c r="A5" s="20">
        <v>1120</v>
      </c>
      <c r="B5" s="21" t="s">
        <v>94</v>
      </c>
      <c r="C5" s="22">
        <v>482</v>
      </c>
    </row>
    <row r="6" spans="1:3" ht="22.5" customHeight="1" thickBot="1" x14ac:dyDescent="0.25">
      <c r="A6" s="20">
        <v>1140</v>
      </c>
      <c r="B6" s="21" t="s">
        <v>146</v>
      </c>
      <c r="C6" s="22">
        <v>102</v>
      </c>
    </row>
    <row r="7" spans="1:3" ht="22.5" customHeight="1" thickBot="1" x14ac:dyDescent="0.25">
      <c r="A7" s="17"/>
      <c r="B7" s="18" t="s">
        <v>180</v>
      </c>
      <c r="C7" s="19">
        <f>SUM(C4,C5,C6)</f>
        <v>8715</v>
      </c>
    </row>
    <row r="8" spans="1:3" ht="22.5" customHeight="1" thickBot="1" x14ac:dyDescent="0.25">
      <c r="A8" s="20">
        <v>1240</v>
      </c>
      <c r="B8" s="21" t="s">
        <v>95</v>
      </c>
      <c r="C8" s="22">
        <v>315</v>
      </c>
    </row>
    <row r="9" spans="1:3" ht="22.5" customHeight="1" thickBot="1" x14ac:dyDescent="0.25">
      <c r="A9" s="17"/>
      <c r="B9" s="18" t="s">
        <v>139</v>
      </c>
      <c r="C9" s="19">
        <f>SUM(C8)</f>
        <v>315</v>
      </c>
    </row>
    <row r="10" spans="1:3" ht="22.5" customHeight="1" thickBot="1" x14ac:dyDescent="0.25">
      <c r="A10" s="20">
        <v>1310</v>
      </c>
      <c r="B10" s="21" t="s">
        <v>6</v>
      </c>
      <c r="C10" s="22">
        <v>229</v>
      </c>
    </row>
    <row r="11" spans="1:3" ht="22.5" customHeight="1" thickBot="1" x14ac:dyDescent="0.25">
      <c r="A11" s="20">
        <v>1320</v>
      </c>
      <c r="B11" s="21" t="s">
        <v>97</v>
      </c>
      <c r="C11" s="22">
        <v>137</v>
      </c>
    </row>
    <row r="12" spans="1:3" ht="22.5" customHeight="1" thickBot="1" x14ac:dyDescent="0.25">
      <c r="A12" s="20">
        <v>1330</v>
      </c>
      <c r="B12" s="21" t="s">
        <v>98</v>
      </c>
      <c r="C12" s="22">
        <v>187</v>
      </c>
    </row>
    <row r="13" spans="1:3" ht="22.5" customHeight="1" thickBot="1" x14ac:dyDescent="0.25">
      <c r="A13" s="17"/>
      <c r="B13" s="18" t="s">
        <v>140</v>
      </c>
      <c r="C13" s="19">
        <f>SUM(C10,C11,C12)</f>
        <v>553</v>
      </c>
    </row>
    <row r="14" spans="1:3" ht="22.5" customHeight="1" thickBot="1" x14ac:dyDescent="0.25">
      <c r="A14" s="23"/>
      <c r="B14" s="24" t="s">
        <v>169</v>
      </c>
      <c r="C14" s="25">
        <f>SUM(C7,C9,C13)</f>
        <v>9583</v>
      </c>
    </row>
    <row r="15" spans="1:3" s="32" customFormat="1" ht="22.5" customHeight="1" thickBot="1" x14ac:dyDescent="0.25">
      <c r="A15" s="29"/>
      <c r="B15" s="30"/>
      <c r="C15" s="31"/>
    </row>
    <row r="16" spans="1:3" ht="22.5" customHeight="1" thickBot="1" x14ac:dyDescent="0.25">
      <c r="A16" s="20">
        <v>2110</v>
      </c>
      <c r="B16" s="21" t="s">
        <v>11</v>
      </c>
      <c r="C16" s="22">
        <v>11</v>
      </c>
    </row>
    <row r="17" spans="1:3" ht="22.5" customHeight="1" thickBot="1" x14ac:dyDescent="0.25">
      <c r="A17" s="20">
        <v>2120</v>
      </c>
      <c r="B17" s="21" t="s">
        <v>12</v>
      </c>
      <c r="C17" s="22">
        <v>16092</v>
      </c>
    </row>
    <row r="18" spans="1:3" ht="22.5" customHeight="1" thickBot="1" x14ac:dyDescent="0.25">
      <c r="A18" s="20">
        <v>2130</v>
      </c>
      <c r="B18" s="21" t="s">
        <v>13</v>
      </c>
      <c r="C18" s="22">
        <v>474</v>
      </c>
    </row>
    <row r="19" spans="1:3" ht="22.5" customHeight="1" thickBot="1" x14ac:dyDescent="0.25">
      <c r="A19" s="20">
        <v>2140</v>
      </c>
      <c r="B19" s="21" t="s">
        <v>14</v>
      </c>
      <c r="C19" s="22">
        <v>677</v>
      </c>
    </row>
    <row r="20" spans="1:3" ht="22.5" customHeight="1" thickBot="1" x14ac:dyDescent="0.25">
      <c r="A20" s="17"/>
      <c r="B20" s="18" t="s">
        <v>170</v>
      </c>
      <c r="C20" s="19">
        <v>17254</v>
      </c>
    </row>
    <row r="21" spans="1:3" ht="22.5" customHeight="1" thickBot="1" x14ac:dyDescent="0.25">
      <c r="A21" s="20">
        <v>2310</v>
      </c>
      <c r="B21" s="21" t="s">
        <v>15</v>
      </c>
      <c r="C21" s="22">
        <v>8954</v>
      </c>
    </row>
    <row r="22" spans="1:3" ht="22.5" customHeight="1" thickBot="1" x14ac:dyDescent="0.25">
      <c r="A22" s="20">
        <v>2320</v>
      </c>
      <c r="B22" s="21" t="s">
        <v>16</v>
      </c>
      <c r="C22" s="22">
        <v>486</v>
      </c>
    </row>
    <row r="23" spans="1:3" ht="22.5" customHeight="1" thickBot="1" x14ac:dyDescent="0.25">
      <c r="A23" s="20">
        <v>2330</v>
      </c>
      <c r="B23" s="21" t="s">
        <v>17</v>
      </c>
      <c r="C23" s="22">
        <v>313</v>
      </c>
    </row>
    <row r="24" spans="1:3" ht="22.5" customHeight="1" x14ac:dyDescent="0.2">
      <c r="A24" s="6">
        <v>2341</v>
      </c>
      <c r="B24" s="11" t="s">
        <v>18</v>
      </c>
      <c r="C24" s="14">
        <v>336</v>
      </c>
    </row>
    <row r="25" spans="1:3" ht="22.5" customHeight="1" x14ac:dyDescent="0.2">
      <c r="A25" s="6">
        <v>2342</v>
      </c>
      <c r="B25" s="11" t="s">
        <v>19</v>
      </c>
      <c r="C25" s="14">
        <v>876</v>
      </c>
    </row>
    <row r="26" spans="1:3" ht="22.5" customHeight="1" thickBot="1" x14ac:dyDescent="0.25">
      <c r="A26" s="6">
        <v>2343</v>
      </c>
      <c r="B26" s="11" t="s">
        <v>20</v>
      </c>
      <c r="C26" s="14">
        <v>24</v>
      </c>
    </row>
    <row r="27" spans="1:3" ht="22.5" customHeight="1" thickBot="1" x14ac:dyDescent="0.25">
      <c r="A27" s="20"/>
      <c r="B27" s="21" t="s">
        <v>171</v>
      </c>
      <c r="C27" s="22">
        <f>SUM(C24,C25,C26)</f>
        <v>1236</v>
      </c>
    </row>
    <row r="28" spans="1:3" ht="22.5" customHeight="1" thickBot="1" x14ac:dyDescent="0.25">
      <c r="A28" s="20">
        <v>2350</v>
      </c>
      <c r="B28" s="21" t="s">
        <v>21</v>
      </c>
      <c r="C28" s="22">
        <v>474</v>
      </c>
    </row>
    <row r="29" spans="1:3" ht="22.5" customHeight="1" thickBot="1" x14ac:dyDescent="0.25">
      <c r="A29" s="17"/>
      <c r="B29" s="18" t="s">
        <v>172</v>
      </c>
      <c r="C29" s="19">
        <f>SUM(C21,C22,C23,C27,C28)</f>
        <v>11463</v>
      </c>
    </row>
    <row r="30" spans="1:3" ht="22.5" customHeight="1" x14ac:dyDescent="0.2">
      <c r="A30" s="6">
        <v>2411</v>
      </c>
      <c r="B30" s="11" t="s">
        <v>22</v>
      </c>
      <c r="C30" s="14">
        <v>58</v>
      </c>
    </row>
    <row r="31" spans="1:3" ht="22.5" customHeight="1" x14ac:dyDescent="0.2">
      <c r="A31" s="6">
        <v>2412</v>
      </c>
      <c r="B31" s="11" t="s">
        <v>23</v>
      </c>
      <c r="C31" s="14">
        <v>424</v>
      </c>
    </row>
    <row r="32" spans="1:3" ht="22.5" customHeight="1" x14ac:dyDescent="0.2">
      <c r="A32" s="6">
        <v>2413</v>
      </c>
      <c r="B32" s="11" t="s">
        <v>24</v>
      </c>
      <c r="C32" s="14">
        <v>1586</v>
      </c>
    </row>
    <row r="33" spans="1:3" ht="22.5" customHeight="1" x14ac:dyDescent="0.2">
      <c r="A33" s="6">
        <v>2414</v>
      </c>
      <c r="B33" s="11" t="s">
        <v>25</v>
      </c>
      <c r="C33" s="14">
        <v>547</v>
      </c>
    </row>
    <row r="34" spans="1:3" ht="22.5" customHeight="1" x14ac:dyDescent="0.2">
      <c r="A34" s="6">
        <v>2415</v>
      </c>
      <c r="B34" s="11" t="s">
        <v>26</v>
      </c>
      <c r="C34" s="14">
        <v>76</v>
      </c>
    </row>
    <row r="35" spans="1:3" ht="22.5" customHeight="1" thickBot="1" x14ac:dyDescent="0.25">
      <c r="A35" s="6">
        <v>2419</v>
      </c>
      <c r="B35" s="11" t="s">
        <v>27</v>
      </c>
      <c r="C35" s="14">
        <v>1515</v>
      </c>
    </row>
    <row r="36" spans="1:3" ht="22.5" customHeight="1" thickBot="1" x14ac:dyDescent="0.25">
      <c r="A36" s="20"/>
      <c r="B36" s="21" t="s">
        <v>165</v>
      </c>
      <c r="C36" s="22">
        <f>SUM(C30,C31,C32,C33,C34,C35)</f>
        <v>4206</v>
      </c>
    </row>
    <row r="37" spans="1:3" ht="22.5" customHeight="1" x14ac:dyDescent="0.2">
      <c r="A37" s="6">
        <v>2421</v>
      </c>
      <c r="B37" s="11" t="s">
        <v>28</v>
      </c>
      <c r="C37" s="14">
        <v>17</v>
      </c>
    </row>
    <row r="38" spans="1:3" ht="22.5" customHeight="1" x14ac:dyDescent="0.2">
      <c r="A38" s="6">
        <v>2422</v>
      </c>
      <c r="B38" s="11" t="s">
        <v>29</v>
      </c>
      <c r="C38" s="14">
        <v>76</v>
      </c>
    </row>
    <row r="39" spans="1:3" ht="22.5" customHeight="1" x14ac:dyDescent="0.2">
      <c r="A39" s="6">
        <v>2423</v>
      </c>
      <c r="B39" s="11" t="s">
        <v>30</v>
      </c>
      <c r="C39" s="14">
        <v>556</v>
      </c>
    </row>
    <row r="40" spans="1:3" ht="22.5" customHeight="1" x14ac:dyDescent="0.2">
      <c r="A40" s="6">
        <v>2424</v>
      </c>
      <c r="B40" s="11" t="s">
        <v>31</v>
      </c>
      <c r="C40" s="14">
        <v>285</v>
      </c>
    </row>
    <row r="41" spans="1:3" ht="22.5" customHeight="1" x14ac:dyDescent="0.2">
      <c r="A41" s="6">
        <v>2425</v>
      </c>
      <c r="B41" s="11" t="s">
        <v>32</v>
      </c>
      <c r="C41" s="14">
        <v>46</v>
      </c>
    </row>
    <row r="42" spans="1:3" ht="22.5" customHeight="1" x14ac:dyDescent="0.2">
      <c r="A42" s="6">
        <v>2427</v>
      </c>
      <c r="B42" s="11" t="s">
        <v>33</v>
      </c>
      <c r="C42" s="14">
        <v>339</v>
      </c>
    </row>
    <row r="43" spans="1:3" ht="22.5" customHeight="1" thickBot="1" x14ac:dyDescent="0.25">
      <c r="A43" s="6">
        <v>2429</v>
      </c>
      <c r="B43" s="11" t="s">
        <v>34</v>
      </c>
      <c r="C43" s="14">
        <v>3184</v>
      </c>
    </row>
    <row r="44" spans="1:3" ht="22.5" customHeight="1" thickBot="1" x14ac:dyDescent="0.25">
      <c r="A44" s="20"/>
      <c r="B44" s="21" t="s">
        <v>149</v>
      </c>
      <c r="C44" s="22">
        <f>SUM(C37,C38,C39,C40,C41,C42,C43)</f>
        <v>4503</v>
      </c>
    </row>
    <row r="45" spans="1:3" ht="22.5" customHeight="1" x14ac:dyDescent="0.2">
      <c r="A45" s="6">
        <v>2431</v>
      </c>
      <c r="B45" s="11" t="s">
        <v>143</v>
      </c>
      <c r="C45" s="14">
        <v>1</v>
      </c>
    </row>
    <row r="46" spans="1:3" ht="22.5" customHeight="1" x14ac:dyDescent="0.2">
      <c r="A46" s="6">
        <v>2432</v>
      </c>
      <c r="B46" s="11" t="s">
        <v>35</v>
      </c>
      <c r="C46" s="14">
        <v>1</v>
      </c>
    </row>
    <row r="47" spans="1:3" ht="22.5" customHeight="1" x14ac:dyDescent="0.2">
      <c r="A47" s="6">
        <v>2433</v>
      </c>
      <c r="B47" s="11" t="s">
        <v>36</v>
      </c>
      <c r="C47" s="14">
        <v>5</v>
      </c>
    </row>
    <row r="48" spans="1:3" ht="22.5" customHeight="1" thickBot="1" x14ac:dyDescent="0.25">
      <c r="A48" s="6">
        <v>2439</v>
      </c>
      <c r="B48" s="11" t="s">
        <v>38</v>
      </c>
      <c r="C48" s="14">
        <v>296</v>
      </c>
    </row>
    <row r="49" spans="1:3" ht="22.5" customHeight="1" thickBot="1" x14ac:dyDescent="0.25">
      <c r="A49" s="20"/>
      <c r="B49" s="21" t="s">
        <v>168</v>
      </c>
      <c r="C49" s="22">
        <f>SUM(C45,C46,C47,C48)</f>
        <v>303</v>
      </c>
    </row>
    <row r="50" spans="1:3" ht="22.5" customHeight="1" x14ac:dyDescent="0.2">
      <c r="A50" s="6">
        <v>2441</v>
      </c>
      <c r="B50" s="11" t="s">
        <v>39</v>
      </c>
      <c r="C50" s="14">
        <v>24</v>
      </c>
    </row>
    <row r="51" spans="1:3" ht="22.5" customHeight="1" x14ac:dyDescent="0.2">
      <c r="A51" s="6">
        <v>2442</v>
      </c>
      <c r="B51" s="11" t="s">
        <v>40</v>
      </c>
      <c r="C51" s="14">
        <v>257</v>
      </c>
    </row>
    <row r="52" spans="1:3" ht="22.5" customHeight="1" x14ac:dyDescent="0.2">
      <c r="A52" s="6">
        <v>2443</v>
      </c>
      <c r="B52" s="11" t="s">
        <v>41</v>
      </c>
      <c r="C52" s="14">
        <v>23</v>
      </c>
    </row>
    <row r="53" spans="1:3" ht="22.5" customHeight="1" thickBot="1" x14ac:dyDescent="0.25">
      <c r="A53" s="6">
        <v>2449</v>
      </c>
      <c r="B53" s="11" t="s">
        <v>42</v>
      </c>
      <c r="C53" s="14">
        <v>6902</v>
      </c>
    </row>
    <row r="54" spans="1:3" ht="22.5" customHeight="1" thickBot="1" x14ac:dyDescent="0.25">
      <c r="A54" s="20"/>
      <c r="B54" s="21" t="s">
        <v>166</v>
      </c>
      <c r="C54" s="22">
        <f>SUM(C50,C51,C52,C53)</f>
        <v>7206</v>
      </c>
    </row>
    <row r="55" spans="1:3" ht="22.5" customHeight="1" x14ac:dyDescent="0.2">
      <c r="A55" s="6">
        <v>2451</v>
      </c>
      <c r="B55" s="11" t="s">
        <v>144</v>
      </c>
      <c r="C55" s="14">
        <v>2</v>
      </c>
    </row>
    <row r="56" spans="1:3" ht="22.5" customHeight="1" x14ac:dyDescent="0.2">
      <c r="A56" s="6">
        <v>2452</v>
      </c>
      <c r="B56" s="11" t="s">
        <v>43</v>
      </c>
      <c r="C56" s="14">
        <v>6</v>
      </c>
    </row>
    <row r="57" spans="1:3" ht="22.5" customHeight="1" x14ac:dyDescent="0.2">
      <c r="A57" s="6">
        <v>2453</v>
      </c>
      <c r="B57" s="11" t="s">
        <v>44</v>
      </c>
      <c r="C57" s="14">
        <v>28</v>
      </c>
    </row>
    <row r="58" spans="1:3" ht="22.5" customHeight="1" x14ac:dyDescent="0.2">
      <c r="A58" s="6">
        <v>2454</v>
      </c>
      <c r="B58" s="11" t="s">
        <v>107</v>
      </c>
      <c r="C58" s="14">
        <v>3</v>
      </c>
    </row>
    <row r="59" spans="1:3" ht="22.5" customHeight="1" thickBot="1" x14ac:dyDescent="0.25">
      <c r="A59" s="6">
        <v>2459</v>
      </c>
      <c r="B59" s="11" t="s">
        <v>45</v>
      </c>
      <c r="C59" s="14">
        <v>587</v>
      </c>
    </row>
    <row r="60" spans="1:3" ht="22.5" customHeight="1" thickBot="1" x14ac:dyDescent="0.25">
      <c r="A60" s="20"/>
      <c r="B60" s="21" t="s">
        <v>173</v>
      </c>
      <c r="C60" s="22">
        <f>SUM(C55,C56,C57,C58,C59)</f>
        <v>626</v>
      </c>
    </row>
    <row r="61" spans="1:3" ht="22.5" customHeight="1" thickBot="1" x14ac:dyDescent="0.25">
      <c r="A61" s="20">
        <v>2460</v>
      </c>
      <c r="B61" s="21" t="s">
        <v>46</v>
      </c>
      <c r="C61" s="22">
        <v>90</v>
      </c>
    </row>
    <row r="62" spans="1:3" ht="22.5" customHeight="1" thickBot="1" x14ac:dyDescent="0.25">
      <c r="A62" s="20">
        <v>2490</v>
      </c>
      <c r="B62" s="21" t="s">
        <v>47</v>
      </c>
      <c r="C62" s="22">
        <v>1562</v>
      </c>
    </row>
    <row r="63" spans="1:3" ht="22.5" customHeight="1" thickBot="1" x14ac:dyDescent="0.25">
      <c r="A63" s="17"/>
      <c r="B63" s="18" t="s">
        <v>174</v>
      </c>
      <c r="C63" s="19">
        <f>SUM(C36,C44,C49,C54,C60,C61,C62)</f>
        <v>18496</v>
      </c>
    </row>
    <row r="64" spans="1:3" ht="22.5" customHeight="1" thickBot="1" x14ac:dyDescent="0.25">
      <c r="A64" s="20">
        <v>2810</v>
      </c>
      <c r="B64" s="21" t="s">
        <v>67</v>
      </c>
      <c r="C64" s="22">
        <v>1888</v>
      </c>
    </row>
    <row r="65" spans="1:3" ht="22.5" customHeight="1" thickBot="1" x14ac:dyDescent="0.25">
      <c r="A65" s="20">
        <v>2820</v>
      </c>
      <c r="B65" s="21" t="s">
        <v>68</v>
      </c>
      <c r="C65" s="22">
        <v>23</v>
      </c>
    </row>
    <row r="66" spans="1:3" ht="22.5" customHeight="1" x14ac:dyDescent="0.2">
      <c r="A66" s="6">
        <v>2831</v>
      </c>
      <c r="B66" s="11" t="s">
        <v>69</v>
      </c>
      <c r="C66" s="14">
        <v>561</v>
      </c>
    </row>
    <row r="67" spans="1:3" ht="22.5" customHeight="1" x14ac:dyDescent="0.2">
      <c r="A67" s="6">
        <v>2832</v>
      </c>
      <c r="B67" s="11" t="s">
        <v>70</v>
      </c>
      <c r="C67" s="14">
        <v>580</v>
      </c>
    </row>
    <row r="68" spans="1:3" ht="22.5" customHeight="1" thickBot="1" x14ac:dyDescent="0.25">
      <c r="A68" s="6">
        <v>2833</v>
      </c>
      <c r="B68" s="11" t="s">
        <v>71</v>
      </c>
      <c r="C68" s="14">
        <v>1</v>
      </c>
    </row>
    <row r="69" spans="1:3" ht="22.5" customHeight="1" thickBot="1" x14ac:dyDescent="0.25">
      <c r="A69" s="20"/>
      <c r="B69" s="21" t="s">
        <v>167</v>
      </c>
      <c r="C69" s="22">
        <f>SUM(C66,C67,C68)</f>
        <v>1142</v>
      </c>
    </row>
    <row r="70" spans="1:3" ht="22.5" customHeight="1" thickBot="1" x14ac:dyDescent="0.25">
      <c r="A70" s="20">
        <v>2840</v>
      </c>
      <c r="B70" s="21" t="s">
        <v>73</v>
      </c>
      <c r="C70" s="22">
        <v>540</v>
      </c>
    </row>
    <row r="71" spans="1:3" ht="22.5" customHeight="1" thickBot="1" x14ac:dyDescent="0.25">
      <c r="A71" s="20">
        <v>2850</v>
      </c>
      <c r="B71" s="21" t="s">
        <v>74</v>
      </c>
      <c r="C71" s="22">
        <v>82</v>
      </c>
    </row>
    <row r="72" spans="1:3" ht="22.5" customHeight="1" thickBot="1" x14ac:dyDescent="0.25">
      <c r="A72" s="17"/>
      <c r="B72" s="18" t="s">
        <v>175</v>
      </c>
      <c r="C72" s="19">
        <f>SUM(C64,C65,C69,C70,C71)</f>
        <v>3675</v>
      </c>
    </row>
    <row r="73" spans="1:3" ht="22.5" customHeight="1" thickBot="1" x14ac:dyDescent="0.25">
      <c r="A73" s="23"/>
      <c r="B73" s="24" t="s">
        <v>178</v>
      </c>
      <c r="C73" s="25">
        <f>SUM(C20,C29,C63,C72)</f>
        <v>50888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91"/>
  <sheetViews>
    <sheetView workbookViewId="0">
      <selection activeCell="E7" sqref="E7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thickBot="1" x14ac:dyDescent="0.25">
      <c r="A2" s="20">
        <v>2110</v>
      </c>
      <c r="B2" s="21" t="s">
        <v>11</v>
      </c>
      <c r="C2" s="22">
        <v>33</v>
      </c>
    </row>
    <row r="3" spans="1:3" ht="22.5" customHeight="1" thickBot="1" x14ac:dyDescent="0.25">
      <c r="A3" s="20">
        <v>2120</v>
      </c>
      <c r="B3" s="21" t="s">
        <v>12</v>
      </c>
      <c r="C3" s="22">
        <v>22433</v>
      </c>
    </row>
    <row r="4" spans="1:3" ht="22.5" customHeight="1" thickBot="1" x14ac:dyDescent="0.25">
      <c r="A4" s="20">
        <v>2130</v>
      </c>
      <c r="B4" s="21" t="s">
        <v>13</v>
      </c>
      <c r="C4" s="22">
        <v>663</v>
      </c>
    </row>
    <row r="5" spans="1:3" ht="22.5" customHeight="1" thickBot="1" x14ac:dyDescent="0.25">
      <c r="A5" s="20">
        <v>2140</v>
      </c>
      <c r="B5" s="21" t="s">
        <v>14</v>
      </c>
      <c r="C5" s="22">
        <v>397</v>
      </c>
    </row>
    <row r="6" spans="1:3" ht="22.5" customHeight="1" thickBot="1" x14ac:dyDescent="0.25">
      <c r="A6" s="17"/>
      <c r="B6" s="18" t="s">
        <v>170</v>
      </c>
      <c r="C6" s="19">
        <f>SUM(C2,C3,C4,C5)</f>
        <v>23526</v>
      </c>
    </row>
    <row r="7" spans="1:3" ht="22.5" customHeight="1" thickBot="1" x14ac:dyDescent="0.25">
      <c r="A7" s="20">
        <v>2310</v>
      </c>
      <c r="B7" s="21" t="s">
        <v>15</v>
      </c>
      <c r="C7" s="22">
        <v>10940</v>
      </c>
    </row>
    <row r="8" spans="1:3" ht="22.5" customHeight="1" thickBot="1" x14ac:dyDescent="0.25">
      <c r="A8" s="20">
        <v>2320</v>
      </c>
      <c r="B8" s="21" t="s">
        <v>16</v>
      </c>
      <c r="C8" s="22">
        <v>184</v>
      </c>
    </row>
    <row r="9" spans="1:3" ht="22.5" customHeight="1" thickBot="1" x14ac:dyDescent="0.25">
      <c r="A9" s="20">
        <v>2330</v>
      </c>
      <c r="B9" s="21" t="s">
        <v>17</v>
      </c>
      <c r="C9" s="22">
        <v>233</v>
      </c>
    </row>
    <row r="10" spans="1:3" ht="22.5" customHeight="1" x14ac:dyDescent="0.2">
      <c r="A10" s="6">
        <v>2341</v>
      </c>
      <c r="B10" s="11" t="s">
        <v>18</v>
      </c>
      <c r="C10" s="14">
        <v>204</v>
      </c>
    </row>
    <row r="11" spans="1:3" ht="22.5" customHeight="1" x14ac:dyDescent="0.2">
      <c r="A11" s="6">
        <v>2342</v>
      </c>
      <c r="B11" s="11" t="s">
        <v>19</v>
      </c>
      <c r="C11" s="14">
        <v>831</v>
      </c>
    </row>
    <row r="12" spans="1:3" ht="22.5" customHeight="1" thickBot="1" x14ac:dyDescent="0.25">
      <c r="A12" s="6">
        <v>2343</v>
      </c>
      <c r="B12" s="11" t="s">
        <v>20</v>
      </c>
      <c r="C12" s="14">
        <v>6</v>
      </c>
    </row>
    <row r="13" spans="1:3" ht="22.5" customHeight="1" thickBot="1" x14ac:dyDescent="0.25">
      <c r="A13" s="20"/>
      <c r="B13" s="21" t="s">
        <v>171</v>
      </c>
      <c r="C13" s="22">
        <f>SUM(C10,C11,C12)</f>
        <v>1041</v>
      </c>
    </row>
    <row r="14" spans="1:3" ht="22.5" customHeight="1" thickBot="1" x14ac:dyDescent="0.25">
      <c r="A14" s="20">
        <v>2350</v>
      </c>
      <c r="B14" s="21" t="s">
        <v>21</v>
      </c>
      <c r="C14" s="22">
        <v>166</v>
      </c>
    </row>
    <row r="15" spans="1:3" ht="22.5" customHeight="1" thickBot="1" x14ac:dyDescent="0.25">
      <c r="A15" s="20">
        <v>2360</v>
      </c>
      <c r="B15" s="21" t="s">
        <v>164</v>
      </c>
      <c r="C15" s="22">
        <v>147</v>
      </c>
    </row>
    <row r="16" spans="1:3" ht="22.5" customHeight="1" thickBot="1" x14ac:dyDescent="0.25">
      <c r="A16" s="20">
        <v>2380</v>
      </c>
      <c r="B16" s="21" t="s">
        <v>106</v>
      </c>
      <c r="C16" s="22">
        <v>2</v>
      </c>
    </row>
    <row r="17" spans="1:3" ht="22.5" customHeight="1" thickBot="1" x14ac:dyDescent="0.25">
      <c r="A17" s="17"/>
      <c r="B17" s="18" t="s">
        <v>172</v>
      </c>
      <c r="C17" s="19">
        <f>SUM(C7,C8,C9,C13,C14,C15,C16)</f>
        <v>12713</v>
      </c>
    </row>
    <row r="18" spans="1:3" ht="22.5" customHeight="1" x14ac:dyDescent="0.2">
      <c r="A18" s="6">
        <v>2411</v>
      </c>
      <c r="B18" s="11" t="s">
        <v>22</v>
      </c>
      <c r="C18" s="14">
        <v>125</v>
      </c>
    </row>
    <row r="19" spans="1:3" ht="22.5" customHeight="1" x14ac:dyDescent="0.2">
      <c r="A19" s="6">
        <v>2412</v>
      </c>
      <c r="B19" s="11" t="s">
        <v>23</v>
      </c>
      <c r="C19" s="14">
        <v>531</v>
      </c>
    </row>
    <row r="20" spans="1:3" ht="22.5" customHeight="1" x14ac:dyDescent="0.2">
      <c r="A20" s="6">
        <v>2413</v>
      </c>
      <c r="B20" s="11" t="s">
        <v>24</v>
      </c>
      <c r="C20" s="14">
        <v>368</v>
      </c>
    </row>
    <row r="21" spans="1:3" ht="22.5" customHeight="1" x14ac:dyDescent="0.2">
      <c r="A21" s="6">
        <v>2414</v>
      </c>
      <c r="B21" s="11" t="s">
        <v>25</v>
      </c>
      <c r="C21" s="14">
        <v>138</v>
      </c>
    </row>
    <row r="22" spans="1:3" ht="22.5" customHeight="1" x14ac:dyDescent="0.2">
      <c r="A22" s="6">
        <v>2415</v>
      </c>
      <c r="B22" s="11" t="s">
        <v>26</v>
      </c>
      <c r="C22" s="14">
        <v>28</v>
      </c>
    </row>
    <row r="23" spans="1:3" ht="22.5" customHeight="1" x14ac:dyDescent="0.2">
      <c r="A23" s="6">
        <v>2416</v>
      </c>
      <c r="B23" s="11" t="s">
        <v>141</v>
      </c>
      <c r="C23" s="14">
        <v>2</v>
      </c>
    </row>
    <row r="24" spans="1:3" ht="22.5" customHeight="1" thickBot="1" x14ac:dyDescent="0.25">
      <c r="A24" s="6">
        <v>2419</v>
      </c>
      <c r="B24" s="11" t="s">
        <v>27</v>
      </c>
      <c r="C24" s="14">
        <v>317</v>
      </c>
    </row>
    <row r="25" spans="1:3" ht="22.5" customHeight="1" thickBot="1" x14ac:dyDescent="0.25">
      <c r="A25" s="20"/>
      <c r="B25" s="21" t="s">
        <v>165</v>
      </c>
      <c r="C25" s="22">
        <f>SUM(C18,C19,C20,C21,C22,C23,C24)</f>
        <v>1509</v>
      </c>
    </row>
    <row r="26" spans="1:3" ht="22.5" customHeight="1" x14ac:dyDescent="0.2">
      <c r="A26" s="6">
        <v>2421</v>
      </c>
      <c r="B26" s="11" t="s">
        <v>28</v>
      </c>
      <c r="C26" s="14">
        <v>37</v>
      </c>
    </row>
    <row r="27" spans="1:3" ht="22.5" customHeight="1" x14ac:dyDescent="0.2">
      <c r="A27" s="6">
        <v>2422</v>
      </c>
      <c r="B27" s="11" t="s">
        <v>29</v>
      </c>
      <c r="C27" s="14">
        <v>229</v>
      </c>
    </row>
    <row r="28" spans="1:3" ht="22.5" customHeight="1" x14ac:dyDescent="0.2">
      <c r="A28" s="6">
        <v>2423</v>
      </c>
      <c r="B28" s="11" t="s">
        <v>30</v>
      </c>
      <c r="C28" s="14">
        <v>499</v>
      </c>
    </row>
    <row r="29" spans="1:3" ht="22.5" customHeight="1" x14ac:dyDescent="0.2">
      <c r="A29" s="6">
        <v>2424</v>
      </c>
      <c r="B29" s="11" t="s">
        <v>31</v>
      </c>
      <c r="C29" s="14">
        <v>312</v>
      </c>
    </row>
    <row r="30" spans="1:3" ht="22.5" customHeight="1" x14ac:dyDescent="0.2">
      <c r="A30" s="6">
        <v>2425</v>
      </c>
      <c r="B30" s="11" t="s">
        <v>32</v>
      </c>
      <c r="C30" s="14">
        <v>39</v>
      </c>
    </row>
    <row r="31" spans="1:3" ht="22.5" customHeight="1" x14ac:dyDescent="0.2">
      <c r="A31" s="6">
        <v>2426</v>
      </c>
      <c r="B31" s="11" t="s">
        <v>142</v>
      </c>
      <c r="C31" s="14">
        <v>15</v>
      </c>
    </row>
    <row r="32" spans="1:3" ht="22.5" customHeight="1" x14ac:dyDescent="0.2">
      <c r="A32" s="6">
        <v>2427</v>
      </c>
      <c r="B32" s="11" t="s">
        <v>33</v>
      </c>
      <c r="C32" s="14">
        <v>308</v>
      </c>
    </row>
    <row r="33" spans="1:3" ht="22.5" customHeight="1" thickBot="1" x14ac:dyDescent="0.25">
      <c r="A33" s="6">
        <v>2429</v>
      </c>
      <c r="B33" s="11" t="s">
        <v>34</v>
      </c>
      <c r="C33" s="14">
        <v>977</v>
      </c>
    </row>
    <row r="34" spans="1:3" ht="22.5" customHeight="1" thickBot="1" x14ac:dyDescent="0.25">
      <c r="A34" s="20"/>
      <c r="B34" s="21" t="s">
        <v>149</v>
      </c>
      <c r="C34" s="22">
        <f>SUM(C26,C27,C28,C29,C30,C31,C32,C33)</f>
        <v>2416</v>
      </c>
    </row>
    <row r="35" spans="1:3" ht="22.5" customHeight="1" x14ac:dyDescent="0.2">
      <c r="A35" s="6">
        <v>2431</v>
      </c>
      <c r="B35" s="11" t="s">
        <v>143</v>
      </c>
      <c r="C35" s="14">
        <v>3</v>
      </c>
    </row>
    <row r="36" spans="1:3" ht="22.5" customHeight="1" x14ac:dyDescent="0.2">
      <c r="A36" s="6">
        <v>2432</v>
      </c>
      <c r="B36" s="11" t="s">
        <v>35</v>
      </c>
      <c r="C36" s="14">
        <v>3</v>
      </c>
    </row>
    <row r="37" spans="1:3" ht="22.5" customHeight="1" x14ac:dyDescent="0.2">
      <c r="A37" s="6">
        <v>2433</v>
      </c>
      <c r="B37" s="11" t="s">
        <v>36</v>
      </c>
      <c r="C37" s="14">
        <v>9</v>
      </c>
    </row>
    <row r="38" spans="1:3" ht="22.5" customHeight="1" x14ac:dyDescent="0.2">
      <c r="A38" s="6">
        <v>2434</v>
      </c>
      <c r="B38" s="11" t="s">
        <v>37</v>
      </c>
      <c r="C38" s="14">
        <v>3</v>
      </c>
    </row>
    <row r="39" spans="1:3" ht="22.5" customHeight="1" x14ac:dyDescent="0.2">
      <c r="A39" s="6">
        <v>2436</v>
      </c>
      <c r="B39" s="11" t="s">
        <v>159</v>
      </c>
      <c r="C39" s="14">
        <v>4</v>
      </c>
    </row>
    <row r="40" spans="1:3" ht="22.5" customHeight="1" thickBot="1" x14ac:dyDescent="0.25">
      <c r="A40" s="6">
        <v>2439</v>
      </c>
      <c r="B40" s="11" t="s">
        <v>38</v>
      </c>
      <c r="C40" s="14">
        <v>95</v>
      </c>
    </row>
    <row r="41" spans="1:3" ht="22.5" customHeight="1" thickBot="1" x14ac:dyDescent="0.25">
      <c r="A41" s="20"/>
      <c r="B41" s="21" t="s">
        <v>168</v>
      </c>
      <c r="C41" s="22">
        <f>SUM(C35,C36,C37,C38,C39,C40)</f>
        <v>117</v>
      </c>
    </row>
    <row r="42" spans="1:3" ht="22.5" customHeight="1" x14ac:dyDescent="0.2">
      <c r="A42" s="6">
        <v>2441</v>
      </c>
      <c r="B42" s="11" t="s">
        <v>39</v>
      </c>
      <c r="C42" s="14">
        <v>219</v>
      </c>
    </row>
    <row r="43" spans="1:3" ht="22.5" customHeight="1" x14ac:dyDescent="0.2">
      <c r="A43" s="6">
        <v>2442</v>
      </c>
      <c r="B43" s="11" t="s">
        <v>40</v>
      </c>
      <c r="C43" s="14">
        <v>668</v>
      </c>
    </row>
    <row r="44" spans="1:3" ht="22.5" customHeight="1" x14ac:dyDescent="0.2">
      <c r="A44" s="6">
        <v>2443</v>
      </c>
      <c r="B44" s="11" t="s">
        <v>41</v>
      </c>
      <c r="C44" s="14">
        <v>27</v>
      </c>
    </row>
    <row r="45" spans="1:3" ht="22.5" customHeight="1" thickBot="1" x14ac:dyDescent="0.25">
      <c r="A45" s="6">
        <v>2449</v>
      </c>
      <c r="B45" s="11" t="s">
        <v>42</v>
      </c>
      <c r="C45" s="14">
        <v>5146</v>
      </c>
    </row>
    <row r="46" spans="1:3" ht="22.5" customHeight="1" thickBot="1" x14ac:dyDescent="0.25">
      <c r="A46" s="20"/>
      <c r="B46" s="21" t="s">
        <v>166</v>
      </c>
      <c r="C46" s="22">
        <f>SUM(C42,C43,C44,C45)</f>
        <v>6060</v>
      </c>
    </row>
    <row r="47" spans="1:3" ht="22.5" customHeight="1" x14ac:dyDescent="0.2">
      <c r="A47" s="6">
        <v>2451</v>
      </c>
      <c r="B47" s="11" t="s">
        <v>144</v>
      </c>
      <c r="C47" s="14">
        <v>19</v>
      </c>
    </row>
    <row r="48" spans="1:3" ht="22.5" customHeight="1" x14ac:dyDescent="0.2">
      <c r="A48" s="6">
        <v>2452</v>
      </c>
      <c r="B48" s="11" t="s">
        <v>43</v>
      </c>
      <c r="C48" s="14">
        <v>65</v>
      </c>
    </row>
    <row r="49" spans="1:3" ht="22.5" customHeight="1" x14ac:dyDescent="0.2">
      <c r="A49" s="6">
        <v>2453</v>
      </c>
      <c r="B49" s="11" t="s">
        <v>44</v>
      </c>
      <c r="C49" s="14">
        <v>58</v>
      </c>
    </row>
    <row r="50" spans="1:3" ht="22.5" customHeight="1" x14ac:dyDescent="0.2">
      <c r="A50" s="6">
        <v>2454</v>
      </c>
      <c r="B50" s="11" t="s">
        <v>107</v>
      </c>
      <c r="C50" s="14">
        <v>6</v>
      </c>
    </row>
    <row r="51" spans="1:3" ht="22.5" customHeight="1" thickBot="1" x14ac:dyDescent="0.25">
      <c r="A51" s="6">
        <v>2459</v>
      </c>
      <c r="B51" s="11" t="s">
        <v>45</v>
      </c>
      <c r="C51" s="14">
        <v>104</v>
      </c>
    </row>
    <row r="52" spans="1:3" ht="22.5" customHeight="1" thickBot="1" x14ac:dyDescent="0.25">
      <c r="A52" s="20"/>
      <c r="B52" s="21" t="s">
        <v>173</v>
      </c>
      <c r="C52" s="22">
        <f>SUM(C47,C48,C49,C50,C51)</f>
        <v>252</v>
      </c>
    </row>
    <row r="53" spans="1:3" ht="22.5" customHeight="1" thickBot="1" x14ac:dyDescent="0.25">
      <c r="A53" s="20">
        <v>2460</v>
      </c>
      <c r="B53" s="21" t="s">
        <v>46</v>
      </c>
      <c r="C53" s="22">
        <v>101</v>
      </c>
    </row>
    <row r="54" spans="1:3" ht="22.5" customHeight="1" thickBot="1" x14ac:dyDescent="0.25">
      <c r="A54" s="20">
        <v>2490</v>
      </c>
      <c r="B54" s="21" t="s">
        <v>47</v>
      </c>
      <c r="C54" s="22">
        <v>1164</v>
      </c>
    </row>
    <row r="55" spans="1:3" ht="22.5" customHeight="1" thickBot="1" x14ac:dyDescent="0.25">
      <c r="A55" s="17"/>
      <c r="B55" s="18" t="s">
        <v>174</v>
      </c>
      <c r="C55" s="19">
        <f>SUM(C25,C34,C41,C46,C52,C53,C54)</f>
        <v>11619</v>
      </c>
    </row>
    <row r="56" spans="1:3" ht="22.5" customHeight="1" x14ac:dyDescent="0.2">
      <c r="A56" s="6">
        <v>2611</v>
      </c>
      <c r="B56" s="11" t="s">
        <v>50</v>
      </c>
      <c r="C56" s="14">
        <v>27</v>
      </c>
    </row>
    <row r="57" spans="1:3" ht="22.5" customHeight="1" x14ac:dyDescent="0.2">
      <c r="A57" s="6">
        <v>2612</v>
      </c>
      <c r="B57" s="11" t="s">
        <v>51</v>
      </c>
      <c r="C57" s="14">
        <v>19</v>
      </c>
    </row>
    <row r="58" spans="1:3" ht="22.5" customHeight="1" x14ac:dyDescent="0.2">
      <c r="A58" s="6">
        <v>2613</v>
      </c>
      <c r="B58" s="11" t="s">
        <v>109</v>
      </c>
      <c r="C58" s="14">
        <v>59</v>
      </c>
    </row>
    <row r="59" spans="1:3" ht="22.5" customHeight="1" x14ac:dyDescent="0.2">
      <c r="A59" s="6">
        <v>2614</v>
      </c>
      <c r="B59" s="11" t="s">
        <v>110</v>
      </c>
      <c r="C59" s="14">
        <v>13</v>
      </c>
    </row>
    <row r="60" spans="1:3" ht="22.5" customHeight="1" x14ac:dyDescent="0.2">
      <c r="A60" s="6">
        <v>2615</v>
      </c>
      <c r="B60" s="11" t="s">
        <v>52</v>
      </c>
      <c r="C60" s="14">
        <v>4</v>
      </c>
    </row>
    <row r="61" spans="1:3" ht="22.5" customHeight="1" x14ac:dyDescent="0.2">
      <c r="A61" s="6">
        <v>2616</v>
      </c>
      <c r="B61" s="11" t="s">
        <v>53</v>
      </c>
      <c r="C61" s="14">
        <v>696</v>
      </c>
    </row>
    <row r="62" spans="1:3" ht="22.5" customHeight="1" thickBot="1" x14ac:dyDescent="0.25">
      <c r="A62" s="6">
        <v>2619</v>
      </c>
      <c r="B62" s="11" t="s">
        <v>111</v>
      </c>
      <c r="C62" s="14">
        <v>191</v>
      </c>
    </row>
    <row r="63" spans="1:3" ht="22.5" customHeight="1" thickBot="1" x14ac:dyDescent="0.25">
      <c r="A63" s="20"/>
      <c r="B63" s="21" t="s">
        <v>49</v>
      </c>
      <c r="C63" s="22">
        <f>SUM(C56,C57,C58,C59,C60,C62,C61)</f>
        <v>1009</v>
      </c>
    </row>
    <row r="64" spans="1:3" ht="22.5" customHeight="1" x14ac:dyDescent="0.2">
      <c r="A64" s="6">
        <v>2621</v>
      </c>
      <c r="B64" s="11" t="s">
        <v>55</v>
      </c>
      <c r="C64" s="14">
        <v>18</v>
      </c>
    </row>
    <row r="65" spans="1:3" ht="22.5" customHeight="1" x14ac:dyDescent="0.2">
      <c r="A65" s="6">
        <v>2622</v>
      </c>
      <c r="B65" s="11" t="s">
        <v>112</v>
      </c>
      <c r="C65" s="14">
        <v>5</v>
      </c>
    </row>
    <row r="66" spans="1:3" ht="22.5" customHeight="1" x14ac:dyDescent="0.2">
      <c r="A66" s="6">
        <v>2623</v>
      </c>
      <c r="B66" s="11" t="s">
        <v>113</v>
      </c>
      <c r="C66" s="14">
        <v>9</v>
      </c>
    </row>
    <row r="67" spans="1:3" ht="22.5" customHeight="1" x14ac:dyDescent="0.2">
      <c r="A67" s="6">
        <v>2624</v>
      </c>
      <c r="B67" s="11" t="s">
        <v>56</v>
      </c>
      <c r="C67" s="14">
        <v>17</v>
      </c>
    </row>
    <row r="68" spans="1:3" ht="22.5" customHeight="1" thickBot="1" x14ac:dyDescent="0.25">
      <c r="A68" s="6">
        <v>2625</v>
      </c>
      <c r="B68" s="11" t="s">
        <v>114</v>
      </c>
      <c r="C68" s="14">
        <v>7</v>
      </c>
    </row>
    <row r="69" spans="1:3" ht="22.5" customHeight="1" thickBot="1" x14ac:dyDescent="0.25">
      <c r="A69" s="20"/>
      <c r="B69" s="21" t="s">
        <v>54</v>
      </c>
      <c r="C69" s="22">
        <f>SUM(C64,C65,C66,C67,C68)</f>
        <v>56</v>
      </c>
    </row>
    <row r="70" spans="1:3" ht="22.5" customHeight="1" thickBot="1" x14ac:dyDescent="0.25">
      <c r="A70" s="20">
        <v>2630</v>
      </c>
      <c r="B70" s="21" t="s">
        <v>58</v>
      </c>
      <c r="C70" s="22">
        <v>5</v>
      </c>
    </row>
    <row r="71" spans="1:3" ht="22.5" customHeight="1" x14ac:dyDescent="0.2">
      <c r="A71" s="6">
        <v>2641</v>
      </c>
      <c r="B71" s="11" t="s">
        <v>60</v>
      </c>
      <c r="C71" s="14">
        <v>16</v>
      </c>
    </row>
    <row r="72" spans="1:3" ht="22.5" customHeight="1" x14ac:dyDescent="0.2">
      <c r="A72" s="6">
        <v>2642</v>
      </c>
      <c r="B72" s="11" t="s">
        <v>61</v>
      </c>
      <c r="C72" s="14">
        <v>80</v>
      </c>
    </row>
    <row r="73" spans="1:3" ht="22.5" customHeight="1" thickBot="1" x14ac:dyDescent="0.25">
      <c r="A73" s="6">
        <v>2644</v>
      </c>
      <c r="B73" s="11" t="s">
        <v>62</v>
      </c>
      <c r="C73" s="14">
        <v>516</v>
      </c>
    </row>
    <row r="74" spans="1:3" ht="22.5" customHeight="1" thickBot="1" x14ac:dyDescent="0.25">
      <c r="A74" s="20"/>
      <c r="B74" s="21" t="s">
        <v>59</v>
      </c>
      <c r="C74" s="22">
        <f>SUM(C71,C72,C73)</f>
        <v>612</v>
      </c>
    </row>
    <row r="75" spans="1:3" ht="22.5" customHeight="1" thickBot="1" x14ac:dyDescent="0.25">
      <c r="A75" s="20">
        <v>2650</v>
      </c>
      <c r="B75" s="21" t="s">
        <v>117</v>
      </c>
      <c r="C75" s="22">
        <v>4</v>
      </c>
    </row>
    <row r="76" spans="1:3" ht="22.5" customHeight="1" x14ac:dyDescent="0.2">
      <c r="A76" s="6">
        <v>2661</v>
      </c>
      <c r="B76" s="11" t="s">
        <v>119</v>
      </c>
      <c r="C76" s="14">
        <v>82</v>
      </c>
    </row>
    <row r="77" spans="1:3" ht="22.5" customHeight="1" x14ac:dyDescent="0.2">
      <c r="A77" s="6">
        <v>2662</v>
      </c>
      <c r="B77" s="11" t="s">
        <v>120</v>
      </c>
      <c r="C77" s="14">
        <v>10</v>
      </c>
    </row>
    <row r="78" spans="1:3" ht="22.5" customHeight="1" x14ac:dyDescent="0.2">
      <c r="A78" s="6">
        <v>2665</v>
      </c>
      <c r="B78" s="11" t="s">
        <v>65</v>
      </c>
      <c r="C78" s="14">
        <v>21</v>
      </c>
    </row>
    <row r="79" spans="1:3" ht="22.5" customHeight="1" thickBot="1" x14ac:dyDescent="0.25">
      <c r="A79" s="6">
        <v>2667</v>
      </c>
      <c r="B79" s="11" t="s">
        <v>66</v>
      </c>
      <c r="C79" s="14">
        <v>176</v>
      </c>
    </row>
    <row r="80" spans="1:3" ht="22.5" customHeight="1" thickBot="1" x14ac:dyDescent="0.25">
      <c r="A80" s="20"/>
      <c r="B80" s="21" t="s">
        <v>118</v>
      </c>
      <c r="C80" s="22">
        <f>SUM(C76,C77,C78,C79)</f>
        <v>289</v>
      </c>
    </row>
    <row r="81" spans="1:3" ht="22.5" customHeight="1" thickBot="1" x14ac:dyDescent="0.25">
      <c r="A81" s="20">
        <v>2670</v>
      </c>
      <c r="B81" s="21" t="s">
        <v>123</v>
      </c>
      <c r="C81" s="22">
        <v>84</v>
      </c>
    </row>
    <row r="82" spans="1:3" ht="22.5" customHeight="1" thickBot="1" x14ac:dyDescent="0.25">
      <c r="A82" s="17"/>
      <c r="B82" s="18" t="s">
        <v>48</v>
      </c>
      <c r="C82" s="19">
        <f>SUM(C63,C69,C70,C74,C75,C80,C81)</f>
        <v>2059</v>
      </c>
    </row>
    <row r="83" spans="1:3" ht="22.5" customHeight="1" thickBot="1" x14ac:dyDescent="0.25">
      <c r="A83" s="20">
        <v>2810</v>
      </c>
      <c r="B83" s="21" t="s">
        <v>67</v>
      </c>
      <c r="C83" s="22">
        <v>2793</v>
      </c>
    </row>
    <row r="84" spans="1:3" ht="22.5" customHeight="1" thickBot="1" x14ac:dyDescent="0.25">
      <c r="A84" s="20">
        <v>2820</v>
      </c>
      <c r="B84" s="21" t="s">
        <v>68</v>
      </c>
      <c r="C84" s="22">
        <v>36</v>
      </c>
    </row>
    <row r="85" spans="1:3" ht="22.5" customHeight="1" x14ac:dyDescent="0.2">
      <c r="A85" s="6">
        <v>2831</v>
      </c>
      <c r="B85" s="11" t="s">
        <v>69</v>
      </c>
      <c r="C85" s="14">
        <v>109</v>
      </c>
    </row>
    <row r="86" spans="1:3" ht="22.5" customHeight="1" thickBot="1" x14ac:dyDescent="0.25">
      <c r="A86" s="6">
        <v>2832</v>
      </c>
      <c r="B86" s="11" t="s">
        <v>70</v>
      </c>
      <c r="C86" s="14">
        <v>308</v>
      </c>
    </row>
    <row r="87" spans="1:3" ht="22.5" customHeight="1" thickBot="1" x14ac:dyDescent="0.25">
      <c r="A87" s="20"/>
      <c r="B87" s="21" t="s">
        <v>167</v>
      </c>
      <c r="C87" s="22">
        <f>SUM(C85,C86)</f>
        <v>417</v>
      </c>
    </row>
    <row r="88" spans="1:3" ht="22.5" customHeight="1" thickBot="1" x14ac:dyDescent="0.25">
      <c r="A88" s="20">
        <v>2840</v>
      </c>
      <c r="B88" s="21" t="s">
        <v>73</v>
      </c>
      <c r="C88" s="22">
        <v>137</v>
      </c>
    </row>
    <row r="89" spans="1:3" ht="22.5" customHeight="1" thickBot="1" x14ac:dyDescent="0.25">
      <c r="A89" s="20">
        <v>2850</v>
      </c>
      <c r="B89" s="21" t="s">
        <v>74</v>
      </c>
      <c r="C89" s="22">
        <v>121</v>
      </c>
    </row>
    <row r="90" spans="1:3" ht="22.5" customHeight="1" thickBot="1" x14ac:dyDescent="0.25">
      <c r="A90" s="17"/>
      <c r="B90" s="18" t="s">
        <v>175</v>
      </c>
      <c r="C90" s="19">
        <f>SUM(C83,C84,C87,C88,C89)</f>
        <v>3504</v>
      </c>
    </row>
    <row r="91" spans="1:3" ht="22.5" customHeight="1" thickBot="1" x14ac:dyDescent="0.25">
      <c r="A91" s="23"/>
      <c r="B91" s="24" t="s">
        <v>178</v>
      </c>
      <c r="C91" s="25">
        <f>SUM(C6,C17,C55,C82,C90)</f>
        <v>53421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7"/>
  <sheetViews>
    <sheetView topLeftCell="A97" workbookViewId="0">
      <selection activeCell="G10" sqref="G10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x14ac:dyDescent="0.2">
      <c r="A2" s="7">
        <v>1111</v>
      </c>
      <c r="B2" s="10" t="s">
        <v>93</v>
      </c>
      <c r="C2" s="13">
        <v>6888</v>
      </c>
    </row>
    <row r="3" spans="1:3" ht="22.5" customHeight="1" thickBot="1" x14ac:dyDescent="0.25">
      <c r="A3" s="6">
        <v>1112</v>
      </c>
      <c r="B3" s="11" t="s">
        <v>145</v>
      </c>
      <c r="C3" s="14">
        <v>942</v>
      </c>
    </row>
    <row r="4" spans="1:3" ht="22.5" customHeight="1" thickBot="1" x14ac:dyDescent="0.25">
      <c r="A4" s="20"/>
      <c r="B4" s="21" t="s">
        <v>92</v>
      </c>
      <c r="C4" s="22">
        <f>SUM(C2,C3)</f>
        <v>7830</v>
      </c>
    </row>
    <row r="5" spans="1:3" ht="22.5" customHeight="1" thickBot="1" x14ac:dyDescent="0.25">
      <c r="A5" s="20">
        <v>1140</v>
      </c>
      <c r="B5" s="21" t="s">
        <v>146</v>
      </c>
      <c r="C5" s="22">
        <v>429</v>
      </c>
    </row>
    <row r="6" spans="1:3" ht="22.5" customHeight="1" thickBot="1" x14ac:dyDescent="0.25">
      <c r="A6" s="17"/>
      <c r="B6" s="18" t="s">
        <v>180</v>
      </c>
      <c r="C6" s="19">
        <f>SUM(C4,C5)</f>
        <v>8259</v>
      </c>
    </row>
    <row r="7" spans="1:3" ht="22.5" customHeight="1" thickBot="1" x14ac:dyDescent="0.25">
      <c r="A7" s="20">
        <v>1240</v>
      </c>
      <c r="B7" s="21" t="s">
        <v>95</v>
      </c>
      <c r="C7" s="22">
        <v>130</v>
      </c>
    </row>
    <row r="8" spans="1:3" ht="22.5" customHeight="1" thickBot="1" x14ac:dyDescent="0.25">
      <c r="A8" s="17"/>
      <c r="B8" s="18" t="s">
        <v>139</v>
      </c>
      <c r="C8" s="19">
        <f>SUM(C7)</f>
        <v>130</v>
      </c>
    </row>
    <row r="9" spans="1:3" ht="22.5" customHeight="1" thickBot="1" x14ac:dyDescent="0.25">
      <c r="A9" s="20">
        <v>1310</v>
      </c>
      <c r="B9" s="21" t="s">
        <v>6</v>
      </c>
      <c r="C9" s="22">
        <v>682</v>
      </c>
    </row>
    <row r="10" spans="1:3" ht="22.5" customHeight="1" thickBot="1" x14ac:dyDescent="0.25">
      <c r="A10" s="20">
        <v>1320</v>
      </c>
      <c r="B10" s="21" t="s">
        <v>97</v>
      </c>
      <c r="C10" s="22">
        <v>101</v>
      </c>
    </row>
    <row r="11" spans="1:3" ht="22.5" customHeight="1" thickBot="1" x14ac:dyDescent="0.25">
      <c r="A11" s="17"/>
      <c r="B11" s="18" t="s">
        <v>140</v>
      </c>
      <c r="C11" s="19">
        <f>SUM(C9,C10)</f>
        <v>783</v>
      </c>
    </row>
    <row r="12" spans="1:3" ht="22.5" customHeight="1" thickBot="1" x14ac:dyDescent="0.25">
      <c r="A12" s="23"/>
      <c r="B12" s="24" t="s">
        <v>169</v>
      </c>
      <c r="C12" s="25">
        <f>SUM(C6,C8,C11)</f>
        <v>9172</v>
      </c>
    </row>
    <row r="13" spans="1:3" s="32" customFormat="1" ht="22.5" customHeight="1" thickBot="1" x14ac:dyDescent="0.25">
      <c r="A13" s="29"/>
      <c r="B13" s="30"/>
      <c r="C13" s="31"/>
    </row>
    <row r="14" spans="1:3" ht="22.5" customHeight="1" thickBot="1" x14ac:dyDescent="0.25">
      <c r="A14" s="20">
        <v>2110</v>
      </c>
      <c r="B14" s="21" t="s">
        <v>11</v>
      </c>
      <c r="C14" s="22">
        <v>511</v>
      </c>
    </row>
    <row r="15" spans="1:3" ht="22.5" customHeight="1" thickBot="1" x14ac:dyDescent="0.25">
      <c r="A15" s="20">
        <v>2120</v>
      </c>
      <c r="B15" s="21" t="s">
        <v>12</v>
      </c>
      <c r="C15" s="22">
        <v>75864</v>
      </c>
    </row>
    <row r="16" spans="1:3" ht="22.5" customHeight="1" thickBot="1" x14ac:dyDescent="0.25">
      <c r="A16" s="20">
        <v>2130</v>
      </c>
      <c r="B16" s="21" t="s">
        <v>13</v>
      </c>
      <c r="C16" s="22">
        <v>8963</v>
      </c>
    </row>
    <row r="17" spans="1:3" ht="22.5" customHeight="1" thickBot="1" x14ac:dyDescent="0.25">
      <c r="A17" s="20">
        <v>2140</v>
      </c>
      <c r="B17" s="21" t="s">
        <v>14</v>
      </c>
      <c r="C17" s="22">
        <v>2096</v>
      </c>
    </row>
    <row r="18" spans="1:3" ht="22.5" customHeight="1" thickBot="1" x14ac:dyDescent="0.25">
      <c r="A18" s="17"/>
      <c r="B18" s="18" t="s">
        <v>170</v>
      </c>
      <c r="C18" s="19">
        <f>SUM(C14,C15,C16,C17)</f>
        <v>87434</v>
      </c>
    </row>
    <row r="19" spans="1:3" ht="22.5" customHeight="1" thickBot="1" x14ac:dyDescent="0.25">
      <c r="A19" s="20">
        <v>2310</v>
      </c>
      <c r="B19" s="21" t="s">
        <v>15</v>
      </c>
      <c r="C19" s="22">
        <v>49195</v>
      </c>
    </row>
    <row r="20" spans="1:3" ht="22.5" customHeight="1" thickBot="1" x14ac:dyDescent="0.25">
      <c r="A20" s="20">
        <v>2320</v>
      </c>
      <c r="B20" s="21" t="s">
        <v>16</v>
      </c>
      <c r="C20" s="22">
        <v>4517</v>
      </c>
    </row>
    <row r="21" spans="1:3" ht="22.5" customHeight="1" thickBot="1" x14ac:dyDescent="0.25">
      <c r="A21" s="20">
        <v>2330</v>
      </c>
      <c r="B21" s="21" t="s">
        <v>17</v>
      </c>
      <c r="C21" s="22">
        <v>1872</v>
      </c>
    </row>
    <row r="22" spans="1:3" ht="22.5" customHeight="1" x14ac:dyDescent="0.2">
      <c r="A22" s="6">
        <v>2341</v>
      </c>
      <c r="B22" s="11" t="s">
        <v>18</v>
      </c>
      <c r="C22" s="14">
        <v>1780</v>
      </c>
    </row>
    <row r="23" spans="1:3" ht="22.5" customHeight="1" x14ac:dyDescent="0.2">
      <c r="A23" s="6">
        <v>2342</v>
      </c>
      <c r="B23" s="11" t="s">
        <v>19</v>
      </c>
      <c r="C23" s="14">
        <v>3898</v>
      </c>
    </row>
    <row r="24" spans="1:3" ht="22.5" customHeight="1" thickBot="1" x14ac:dyDescent="0.25">
      <c r="A24" s="6">
        <v>2343</v>
      </c>
      <c r="B24" s="11" t="s">
        <v>20</v>
      </c>
      <c r="C24" s="14">
        <v>50</v>
      </c>
    </row>
    <row r="25" spans="1:3" ht="22.5" customHeight="1" thickBot="1" x14ac:dyDescent="0.25">
      <c r="A25" s="20"/>
      <c r="B25" s="21" t="s">
        <v>171</v>
      </c>
      <c r="C25" s="22">
        <f>SUM(C22,C23,C24)</f>
        <v>5728</v>
      </c>
    </row>
    <row r="26" spans="1:3" ht="22.5" customHeight="1" thickBot="1" x14ac:dyDescent="0.25">
      <c r="A26" s="20">
        <v>2350</v>
      </c>
      <c r="B26" s="21" t="s">
        <v>21</v>
      </c>
      <c r="C26" s="22">
        <v>4437</v>
      </c>
    </row>
    <row r="27" spans="1:3" ht="22.5" customHeight="1" thickBot="1" x14ac:dyDescent="0.25">
      <c r="A27" s="17"/>
      <c r="B27" s="18" t="s">
        <v>172</v>
      </c>
      <c r="C27" s="19">
        <f>SUM(C19,C20,C21,C25,C26)</f>
        <v>65749</v>
      </c>
    </row>
    <row r="28" spans="1:3" ht="22.5" customHeight="1" x14ac:dyDescent="0.2">
      <c r="A28" s="6">
        <v>2411</v>
      </c>
      <c r="B28" s="11" t="s">
        <v>22</v>
      </c>
      <c r="C28" s="14">
        <v>298</v>
      </c>
    </row>
    <row r="29" spans="1:3" ht="22.5" customHeight="1" x14ac:dyDescent="0.2">
      <c r="A29" s="6">
        <v>2412</v>
      </c>
      <c r="B29" s="11" t="s">
        <v>23</v>
      </c>
      <c r="C29" s="14">
        <v>2257</v>
      </c>
    </row>
    <row r="30" spans="1:3" ht="22.5" customHeight="1" x14ac:dyDescent="0.2">
      <c r="A30" s="6">
        <v>2413</v>
      </c>
      <c r="B30" s="11" t="s">
        <v>24</v>
      </c>
      <c r="C30" s="14">
        <v>2656</v>
      </c>
    </row>
    <row r="31" spans="1:3" ht="22.5" customHeight="1" x14ac:dyDescent="0.2">
      <c r="A31" s="6">
        <v>2414</v>
      </c>
      <c r="B31" s="11" t="s">
        <v>25</v>
      </c>
      <c r="C31" s="14">
        <v>1597</v>
      </c>
    </row>
    <row r="32" spans="1:3" ht="22.5" customHeight="1" x14ac:dyDescent="0.2">
      <c r="A32" s="6">
        <v>2415</v>
      </c>
      <c r="B32" s="11" t="s">
        <v>26</v>
      </c>
      <c r="C32" s="14">
        <v>732</v>
      </c>
    </row>
    <row r="33" spans="1:3" ht="22.5" customHeight="1" thickBot="1" x14ac:dyDescent="0.25">
      <c r="A33" s="6">
        <v>2419</v>
      </c>
      <c r="B33" s="11" t="s">
        <v>27</v>
      </c>
      <c r="C33" s="14">
        <v>550</v>
      </c>
    </row>
    <row r="34" spans="1:3" ht="22.5" customHeight="1" thickBot="1" x14ac:dyDescent="0.25">
      <c r="A34" s="20"/>
      <c r="B34" s="21" t="s">
        <v>165</v>
      </c>
      <c r="C34" s="22">
        <f>SUM(C28,C29,C30,C31,C32,C33)</f>
        <v>8090</v>
      </c>
    </row>
    <row r="35" spans="1:3" ht="22.5" customHeight="1" x14ac:dyDescent="0.2">
      <c r="A35" s="6">
        <v>2421</v>
      </c>
      <c r="B35" s="11" t="s">
        <v>28</v>
      </c>
      <c r="C35" s="14">
        <v>78</v>
      </c>
    </row>
    <row r="36" spans="1:3" ht="22.5" customHeight="1" x14ac:dyDescent="0.2">
      <c r="A36" s="6">
        <v>2422</v>
      </c>
      <c r="B36" s="11" t="s">
        <v>29</v>
      </c>
      <c r="C36" s="14">
        <v>864</v>
      </c>
    </row>
    <row r="37" spans="1:3" ht="22.5" customHeight="1" x14ac:dyDescent="0.2">
      <c r="A37" s="6">
        <v>2423</v>
      </c>
      <c r="B37" s="11" t="s">
        <v>30</v>
      </c>
      <c r="C37" s="14">
        <v>2418</v>
      </c>
    </row>
    <row r="38" spans="1:3" ht="22.5" customHeight="1" x14ac:dyDescent="0.2">
      <c r="A38" s="6">
        <v>2424</v>
      </c>
      <c r="B38" s="11" t="s">
        <v>31</v>
      </c>
      <c r="C38" s="14">
        <v>1660</v>
      </c>
    </row>
    <row r="39" spans="1:3" ht="22.5" customHeight="1" x14ac:dyDescent="0.2">
      <c r="A39" s="6">
        <v>2425</v>
      </c>
      <c r="B39" s="11" t="s">
        <v>32</v>
      </c>
      <c r="C39" s="14">
        <v>808</v>
      </c>
    </row>
    <row r="40" spans="1:3" ht="22.5" customHeight="1" x14ac:dyDescent="0.2">
      <c r="A40" s="6">
        <v>2426</v>
      </c>
      <c r="B40" s="11" t="s">
        <v>142</v>
      </c>
      <c r="C40" s="14">
        <v>4</v>
      </c>
    </row>
    <row r="41" spans="1:3" ht="22.5" customHeight="1" x14ac:dyDescent="0.2">
      <c r="A41" s="6">
        <v>2427</v>
      </c>
      <c r="B41" s="11" t="s">
        <v>33</v>
      </c>
      <c r="C41" s="14">
        <v>1426</v>
      </c>
    </row>
    <row r="42" spans="1:3" ht="22.5" customHeight="1" thickBot="1" x14ac:dyDescent="0.25">
      <c r="A42" s="6">
        <v>2429</v>
      </c>
      <c r="B42" s="11" t="s">
        <v>34</v>
      </c>
      <c r="C42" s="14">
        <v>3577</v>
      </c>
    </row>
    <row r="43" spans="1:3" ht="22.5" customHeight="1" thickBot="1" x14ac:dyDescent="0.25">
      <c r="A43" s="20"/>
      <c r="B43" s="21" t="s">
        <v>149</v>
      </c>
      <c r="C43" s="22">
        <f>SUM(C35,C36,C37,C38,C39,C40,C41,C42)</f>
        <v>10835</v>
      </c>
    </row>
    <row r="44" spans="1:3" ht="22.5" customHeight="1" x14ac:dyDescent="0.2">
      <c r="A44" s="6">
        <v>2431</v>
      </c>
      <c r="B44" s="11" t="s">
        <v>143</v>
      </c>
      <c r="C44" s="14">
        <v>3</v>
      </c>
    </row>
    <row r="45" spans="1:3" ht="22.5" customHeight="1" x14ac:dyDescent="0.2">
      <c r="A45" s="6">
        <v>2432</v>
      </c>
      <c r="B45" s="11" t="s">
        <v>35</v>
      </c>
      <c r="C45" s="14">
        <v>16</v>
      </c>
    </row>
    <row r="46" spans="1:3" ht="22.5" customHeight="1" x14ac:dyDescent="0.2">
      <c r="A46" s="6">
        <v>2433</v>
      </c>
      <c r="B46" s="11" t="s">
        <v>36</v>
      </c>
      <c r="C46" s="14">
        <v>39</v>
      </c>
    </row>
    <row r="47" spans="1:3" ht="22.5" customHeight="1" x14ac:dyDescent="0.2">
      <c r="A47" s="6">
        <v>2434</v>
      </c>
      <c r="B47" s="11" t="s">
        <v>37</v>
      </c>
      <c r="C47" s="14">
        <v>89</v>
      </c>
    </row>
    <row r="48" spans="1:3" ht="22.5" customHeight="1" x14ac:dyDescent="0.2">
      <c r="A48" s="6">
        <v>2435</v>
      </c>
      <c r="B48" s="11" t="s">
        <v>150</v>
      </c>
      <c r="C48" s="14">
        <v>27</v>
      </c>
    </row>
    <row r="49" spans="1:3" ht="22.5" customHeight="1" thickBot="1" x14ac:dyDescent="0.25">
      <c r="A49" s="6">
        <v>2439</v>
      </c>
      <c r="B49" s="11" t="s">
        <v>38</v>
      </c>
      <c r="C49" s="14">
        <v>924</v>
      </c>
    </row>
    <row r="50" spans="1:3" ht="22.5" customHeight="1" thickBot="1" x14ac:dyDescent="0.25">
      <c r="A50" s="20"/>
      <c r="B50" s="21" t="s">
        <v>168</v>
      </c>
      <c r="C50" s="22">
        <f>SUM(C44,C45,C46,C47,C48,C49)</f>
        <v>1098</v>
      </c>
    </row>
    <row r="51" spans="1:3" ht="22.5" customHeight="1" x14ac:dyDescent="0.2">
      <c r="A51" s="6">
        <v>2441</v>
      </c>
      <c r="B51" s="11" t="s">
        <v>39</v>
      </c>
      <c r="C51" s="14">
        <v>195</v>
      </c>
    </row>
    <row r="52" spans="1:3" ht="22.5" customHeight="1" x14ac:dyDescent="0.2">
      <c r="A52" s="6">
        <v>2442</v>
      </c>
      <c r="B52" s="11" t="s">
        <v>40</v>
      </c>
      <c r="C52" s="14">
        <v>2500</v>
      </c>
    </row>
    <row r="53" spans="1:3" ht="22.5" customHeight="1" x14ac:dyDescent="0.2">
      <c r="A53" s="6">
        <v>2443</v>
      </c>
      <c r="B53" s="11" t="s">
        <v>41</v>
      </c>
      <c r="C53" s="14">
        <v>703</v>
      </c>
    </row>
    <row r="54" spans="1:3" ht="22.5" customHeight="1" thickBot="1" x14ac:dyDescent="0.25">
      <c r="A54" s="6">
        <v>2449</v>
      </c>
      <c r="B54" s="11" t="s">
        <v>42</v>
      </c>
      <c r="C54" s="14">
        <v>8291</v>
      </c>
    </row>
    <row r="55" spans="1:3" ht="22.5" customHeight="1" thickBot="1" x14ac:dyDescent="0.25">
      <c r="A55" s="20"/>
      <c r="B55" s="21" t="s">
        <v>166</v>
      </c>
      <c r="C55" s="22">
        <f>SUM(C51,C52,C53,C54)</f>
        <v>11689</v>
      </c>
    </row>
    <row r="56" spans="1:3" ht="22.5" customHeight="1" x14ac:dyDescent="0.2">
      <c r="A56" s="6">
        <v>2451</v>
      </c>
      <c r="B56" s="11" t="s">
        <v>144</v>
      </c>
      <c r="C56" s="14">
        <v>9</v>
      </c>
    </row>
    <row r="57" spans="1:3" ht="22.5" customHeight="1" x14ac:dyDescent="0.2">
      <c r="A57" s="6">
        <v>2452</v>
      </c>
      <c r="B57" s="11" t="s">
        <v>43</v>
      </c>
      <c r="C57" s="14">
        <v>65</v>
      </c>
    </row>
    <row r="58" spans="1:3" ht="22.5" customHeight="1" x14ac:dyDescent="0.2">
      <c r="A58" s="6">
        <v>2453</v>
      </c>
      <c r="B58" s="11" t="s">
        <v>44</v>
      </c>
      <c r="C58" s="14">
        <v>102</v>
      </c>
    </row>
    <row r="59" spans="1:3" ht="22.5" customHeight="1" x14ac:dyDescent="0.2">
      <c r="A59" s="6">
        <v>2454</v>
      </c>
      <c r="B59" s="11" t="s">
        <v>107</v>
      </c>
      <c r="C59" s="14">
        <v>42</v>
      </c>
    </row>
    <row r="60" spans="1:3" ht="22.5" customHeight="1" x14ac:dyDescent="0.2">
      <c r="A60" s="6">
        <v>2455</v>
      </c>
      <c r="B60" s="11" t="s">
        <v>108</v>
      </c>
      <c r="C60" s="14">
        <v>15</v>
      </c>
    </row>
    <row r="61" spans="1:3" ht="22.5" customHeight="1" thickBot="1" x14ac:dyDescent="0.25">
      <c r="A61" s="6">
        <v>2459</v>
      </c>
      <c r="B61" s="11" t="s">
        <v>45</v>
      </c>
      <c r="C61" s="14">
        <v>365</v>
      </c>
    </row>
    <row r="62" spans="1:3" ht="22.5" customHeight="1" thickBot="1" x14ac:dyDescent="0.25">
      <c r="A62" s="20"/>
      <c r="B62" s="21" t="s">
        <v>173</v>
      </c>
      <c r="C62" s="22">
        <f>SUM(C56,C57,C58,C59,C60,C61)</f>
        <v>598</v>
      </c>
    </row>
    <row r="63" spans="1:3" ht="22.5" customHeight="1" thickBot="1" x14ac:dyDescent="0.25">
      <c r="A63" s="20">
        <v>2460</v>
      </c>
      <c r="B63" s="21" t="s">
        <v>46</v>
      </c>
      <c r="C63" s="22">
        <v>38</v>
      </c>
    </row>
    <row r="64" spans="1:3" ht="22.5" customHeight="1" thickBot="1" x14ac:dyDescent="0.25">
      <c r="A64" s="20">
        <v>2490</v>
      </c>
      <c r="B64" s="21" t="s">
        <v>47</v>
      </c>
      <c r="C64" s="22">
        <v>4497</v>
      </c>
    </row>
    <row r="65" spans="1:3" ht="22.5" customHeight="1" thickBot="1" x14ac:dyDescent="0.25">
      <c r="A65" s="17"/>
      <c r="B65" s="18" t="s">
        <v>174</v>
      </c>
      <c r="C65" s="19">
        <f>SUM(C34,C43,C50,C55,C62,C63,C64)</f>
        <v>36845</v>
      </c>
    </row>
    <row r="66" spans="1:3" ht="22.5" customHeight="1" x14ac:dyDescent="0.2">
      <c r="A66" s="6">
        <v>2611</v>
      </c>
      <c r="B66" s="11" t="s">
        <v>50</v>
      </c>
      <c r="C66" s="14">
        <v>10</v>
      </c>
    </row>
    <row r="67" spans="1:3" ht="22.5" customHeight="1" x14ac:dyDescent="0.2">
      <c r="A67" s="6">
        <v>2612</v>
      </c>
      <c r="B67" s="11" t="s">
        <v>51</v>
      </c>
      <c r="C67" s="14">
        <v>39</v>
      </c>
    </row>
    <row r="68" spans="1:3" ht="22.5" customHeight="1" x14ac:dyDescent="0.2">
      <c r="A68" s="6">
        <v>2613</v>
      </c>
      <c r="B68" s="11" t="s">
        <v>109</v>
      </c>
      <c r="C68" s="14">
        <v>79</v>
      </c>
    </row>
    <row r="69" spans="1:3" ht="22.5" customHeight="1" x14ac:dyDescent="0.2">
      <c r="A69" s="6">
        <v>2614</v>
      </c>
      <c r="B69" s="11" t="s">
        <v>110</v>
      </c>
      <c r="C69" s="14">
        <v>39</v>
      </c>
    </row>
    <row r="70" spans="1:3" ht="22.5" customHeight="1" x14ac:dyDescent="0.2">
      <c r="A70" s="6">
        <v>2615</v>
      </c>
      <c r="B70" s="11" t="s">
        <v>52</v>
      </c>
      <c r="C70" s="14">
        <v>91</v>
      </c>
    </row>
    <row r="71" spans="1:3" ht="22.5" customHeight="1" x14ac:dyDescent="0.2">
      <c r="A71" s="6">
        <v>2616</v>
      </c>
      <c r="B71" s="11" t="s">
        <v>53</v>
      </c>
      <c r="C71" s="14">
        <v>1920</v>
      </c>
    </row>
    <row r="72" spans="1:3" ht="22.5" customHeight="1" thickBot="1" x14ac:dyDescent="0.25">
      <c r="A72" s="6">
        <v>2619</v>
      </c>
      <c r="B72" s="11" t="s">
        <v>111</v>
      </c>
      <c r="C72" s="14">
        <v>4</v>
      </c>
    </row>
    <row r="73" spans="1:3" ht="22.5" customHeight="1" thickBot="1" x14ac:dyDescent="0.25">
      <c r="A73" s="20"/>
      <c r="B73" s="21" t="s">
        <v>49</v>
      </c>
      <c r="C73" s="22">
        <f>SUM(C66,C67,C68,C69,C70,C71,C72)</f>
        <v>2182</v>
      </c>
    </row>
    <row r="74" spans="1:3" ht="22.5" customHeight="1" thickBot="1" x14ac:dyDescent="0.25">
      <c r="A74" s="20"/>
      <c r="B74" s="21" t="s">
        <v>54</v>
      </c>
      <c r="C74" s="22">
        <v>589</v>
      </c>
    </row>
    <row r="75" spans="1:3" ht="22.5" customHeight="1" thickBot="1" x14ac:dyDescent="0.25">
      <c r="A75" s="20">
        <v>2630</v>
      </c>
      <c r="B75" s="21" t="s">
        <v>58</v>
      </c>
      <c r="C75" s="22">
        <v>64</v>
      </c>
    </row>
    <row r="76" spans="1:3" ht="22.5" customHeight="1" x14ac:dyDescent="0.2">
      <c r="A76" s="6">
        <v>2641</v>
      </c>
      <c r="B76" s="11" t="s">
        <v>60</v>
      </c>
      <c r="C76" s="14">
        <v>203</v>
      </c>
    </row>
    <row r="77" spans="1:3" ht="22.5" customHeight="1" x14ac:dyDescent="0.2">
      <c r="A77" s="6">
        <v>2642</v>
      </c>
      <c r="B77" s="11" t="s">
        <v>61</v>
      </c>
      <c r="C77" s="14">
        <v>395</v>
      </c>
    </row>
    <row r="78" spans="1:3" ht="22.5" customHeight="1" x14ac:dyDescent="0.2">
      <c r="A78" s="6">
        <v>2643</v>
      </c>
      <c r="B78" s="11" t="s">
        <v>115</v>
      </c>
      <c r="C78" s="14">
        <v>178</v>
      </c>
    </row>
    <row r="79" spans="1:3" ht="22.5" customHeight="1" x14ac:dyDescent="0.2">
      <c r="A79" s="6">
        <v>2644</v>
      </c>
      <c r="B79" s="11" t="s">
        <v>62</v>
      </c>
      <c r="C79" s="14">
        <v>1512</v>
      </c>
    </row>
    <row r="80" spans="1:3" ht="22.5" customHeight="1" thickBot="1" x14ac:dyDescent="0.25">
      <c r="A80" s="6">
        <v>2646</v>
      </c>
      <c r="B80" s="11" t="s">
        <v>116</v>
      </c>
      <c r="C80" s="14">
        <v>5</v>
      </c>
    </row>
    <row r="81" spans="1:3" ht="22.5" customHeight="1" thickBot="1" x14ac:dyDescent="0.25">
      <c r="A81" s="20"/>
      <c r="B81" s="21" t="s">
        <v>59</v>
      </c>
      <c r="C81" s="22">
        <f>SUM(C76,C77,C78,C79,C80)</f>
        <v>2293</v>
      </c>
    </row>
    <row r="82" spans="1:3" ht="22.5" customHeight="1" x14ac:dyDescent="0.2">
      <c r="A82" s="6">
        <v>2661</v>
      </c>
      <c r="B82" s="11" t="s">
        <v>119</v>
      </c>
      <c r="C82" s="14">
        <v>196</v>
      </c>
    </row>
    <row r="83" spans="1:3" ht="22.5" customHeight="1" x14ac:dyDescent="0.2">
      <c r="A83" s="6">
        <v>2662</v>
      </c>
      <c r="B83" s="11" t="s">
        <v>120</v>
      </c>
      <c r="C83" s="14">
        <v>37</v>
      </c>
    </row>
    <row r="84" spans="1:3" ht="22.5" customHeight="1" x14ac:dyDescent="0.2">
      <c r="A84" s="6">
        <v>2663</v>
      </c>
      <c r="B84" s="11" t="s">
        <v>121</v>
      </c>
      <c r="C84" s="14">
        <v>24</v>
      </c>
    </row>
    <row r="85" spans="1:3" ht="22.5" customHeight="1" x14ac:dyDescent="0.2">
      <c r="A85" s="6">
        <v>2665</v>
      </c>
      <c r="B85" s="11" t="s">
        <v>65</v>
      </c>
      <c r="C85" s="14">
        <v>133</v>
      </c>
    </row>
    <row r="86" spans="1:3" ht="22.5" customHeight="1" thickBot="1" x14ac:dyDescent="0.25">
      <c r="A86" s="6">
        <v>2667</v>
      </c>
      <c r="B86" s="11" t="s">
        <v>66</v>
      </c>
      <c r="C86" s="14">
        <v>544</v>
      </c>
    </row>
    <row r="87" spans="1:3" ht="22.5" customHeight="1" thickBot="1" x14ac:dyDescent="0.25">
      <c r="A87" s="20"/>
      <c r="B87" s="21" t="s">
        <v>118</v>
      </c>
      <c r="C87" s="22">
        <f>SUM(C82,C83,C84,C85,C86)</f>
        <v>934</v>
      </c>
    </row>
    <row r="88" spans="1:3" ht="22.5" customHeight="1" thickBot="1" x14ac:dyDescent="0.25">
      <c r="A88" s="20">
        <v>2670</v>
      </c>
      <c r="B88" s="21" t="s">
        <v>123</v>
      </c>
      <c r="C88" s="22">
        <v>198</v>
      </c>
    </row>
    <row r="89" spans="1:3" ht="22.5" customHeight="1" thickBot="1" x14ac:dyDescent="0.25">
      <c r="A89" s="17"/>
      <c r="B89" s="18" t="s">
        <v>48</v>
      </c>
      <c r="C89" s="19">
        <f>SUM(C73,C74,C75,C81,C87,C88)</f>
        <v>6260</v>
      </c>
    </row>
    <row r="90" spans="1:3" ht="22.5" customHeight="1" thickBot="1" x14ac:dyDescent="0.25">
      <c r="A90" s="20">
        <v>2810</v>
      </c>
      <c r="B90" s="21" t="s">
        <v>67</v>
      </c>
      <c r="C90" s="22">
        <v>27436</v>
      </c>
    </row>
    <row r="91" spans="1:3" ht="22.5" customHeight="1" thickBot="1" x14ac:dyDescent="0.25">
      <c r="A91" s="20">
        <v>2820</v>
      </c>
      <c r="B91" s="21" t="s">
        <v>68</v>
      </c>
      <c r="C91" s="22">
        <v>215</v>
      </c>
    </row>
    <row r="92" spans="1:3" ht="22.5" customHeight="1" x14ac:dyDescent="0.2">
      <c r="A92" s="6">
        <v>2831</v>
      </c>
      <c r="B92" s="11" t="s">
        <v>69</v>
      </c>
      <c r="C92" s="14">
        <v>4561</v>
      </c>
    </row>
    <row r="93" spans="1:3" ht="22.5" customHeight="1" x14ac:dyDescent="0.2">
      <c r="A93" s="6">
        <v>2832</v>
      </c>
      <c r="B93" s="11" t="s">
        <v>70</v>
      </c>
      <c r="C93" s="14">
        <v>2456</v>
      </c>
    </row>
    <row r="94" spans="1:3" ht="22.5" customHeight="1" x14ac:dyDescent="0.2">
      <c r="A94" s="6">
        <v>2833</v>
      </c>
      <c r="B94" s="11" t="s">
        <v>71</v>
      </c>
      <c r="C94" s="14">
        <v>14</v>
      </c>
    </row>
    <row r="95" spans="1:3" ht="22.5" customHeight="1" thickBot="1" x14ac:dyDescent="0.25">
      <c r="A95" s="6">
        <v>2835</v>
      </c>
      <c r="B95" s="11" t="s">
        <v>72</v>
      </c>
      <c r="C95" s="14">
        <v>36</v>
      </c>
    </row>
    <row r="96" spans="1:3" ht="22.5" customHeight="1" thickBot="1" x14ac:dyDescent="0.25">
      <c r="A96" s="20"/>
      <c r="B96" s="21" t="s">
        <v>167</v>
      </c>
      <c r="C96" s="22">
        <f>SUM(C92,C93,C94,C95)</f>
        <v>7067</v>
      </c>
    </row>
    <row r="97" spans="1:3" ht="22.5" customHeight="1" thickBot="1" x14ac:dyDescent="0.25">
      <c r="A97" s="20">
        <v>2840</v>
      </c>
      <c r="B97" s="21" t="s">
        <v>73</v>
      </c>
      <c r="C97" s="22">
        <v>5663</v>
      </c>
    </row>
    <row r="98" spans="1:3" ht="22.5" customHeight="1" thickBot="1" x14ac:dyDescent="0.25">
      <c r="A98" s="20">
        <v>2850</v>
      </c>
      <c r="B98" s="21" t="s">
        <v>74</v>
      </c>
      <c r="C98" s="22">
        <v>754</v>
      </c>
    </row>
    <row r="99" spans="1:3" ht="22.5" customHeight="1" thickBot="1" x14ac:dyDescent="0.25">
      <c r="A99" s="20">
        <v>2860</v>
      </c>
      <c r="B99" s="21" t="s">
        <v>124</v>
      </c>
      <c r="C99" s="22">
        <v>5</v>
      </c>
    </row>
    <row r="100" spans="1:3" ht="22.5" customHeight="1" thickBot="1" x14ac:dyDescent="0.25">
      <c r="A100" s="17"/>
      <c r="B100" s="18" t="s">
        <v>175</v>
      </c>
      <c r="C100" s="19">
        <f>SUM(C90,C91,C96,C97,C98,C99)</f>
        <v>41140</v>
      </c>
    </row>
    <row r="101" spans="1:3" ht="22.5" customHeight="1" thickBot="1" x14ac:dyDescent="0.25">
      <c r="A101" s="23"/>
      <c r="B101" s="24" t="s">
        <v>178</v>
      </c>
      <c r="C101" s="25">
        <f>SUM(C18,C27,C65,C89,C100)</f>
        <v>237428</v>
      </c>
    </row>
    <row r="102" spans="1:3" s="32" customFormat="1" ht="22.5" customHeight="1" thickBot="1" x14ac:dyDescent="0.25">
      <c r="A102" s="29"/>
      <c r="B102" s="30"/>
      <c r="C102" s="31"/>
    </row>
    <row r="103" spans="1:3" ht="22.5" customHeight="1" x14ac:dyDescent="0.2">
      <c r="A103" s="33">
        <v>3211</v>
      </c>
      <c r="B103" s="34" t="s">
        <v>76</v>
      </c>
      <c r="C103" s="35">
        <v>24470</v>
      </c>
    </row>
    <row r="104" spans="1:3" ht="22.5" customHeight="1" x14ac:dyDescent="0.2">
      <c r="A104" s="6">
        <v>3212</v>
      </c>
      <c r="B104" s="11" t="s">
        <v>77</v>
      </c>
      <c r="C104" s="14">
        <v>1791</v>
      </c>
    </row>
    <row r="105" spans="1:3" ht="22.5" customHeight="1" thickBot="1" x14ac:dyDescent="0.25">
      <c r="A105" s="6">
        <v>3213</v>
      </c>
      <c r="B105" s="11" t="s">
        <v>131</v>
      </c>
      <c r="C105" s="14">
        <v>267</v>
      </c>
    </row>
    <row r="106" spans="1:3" ht="22.5" customHeight="1" thickBot="1" x14ac:dyDescent="0.25">
      <c r="A106" s="20"/>
      <c r="B106" s="21" t="s">
        <v>160</v>
      </c>
      <c r="C106" s="22">
        <f>SUM(C103,C104,C105)</f>
        <v>26528</v>
      </c>
    </row>
    <row r="107" spans="1:3" ht="22.5" customHeight="1" thickBot="1" x14ac:dyDescent="0.25">
      <c r="A107" s="23"/>
      <c r="B107" s="24" t="s">
        <v>179</v>
      </c>
      <c r="C107" s="25">
        <f>SUM(C106)</f>
        <v>26528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2"/>
  <sheetViews>
    <sheetView topLeftCell="A35" workbookViewId="0">
      <selection activeCell="B11" sqref="B11"/>
    </sheetView>
  </sheetViews>
  <sheetFormatPr baseColWidth="10" defaultColWidth="7.1640625" defaultRowHeight="22.5" customHeight="1" x14ac:dyDescent="0.2"/>
  <cols>
    <col min="1" max="1" width="7.1640625" style="2"/>
    <col min="2" max="2" width="60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26" t="s">
        <v>0</v>
      </c>
      <c r="B1" s="27" t="s">
        <v>1</v>
      </c>
      <c r="C1" s="28" t="s">
        <v>2</v>
      </c>
    </row>
    <row r="2" spans="1:3" ht="22.5" customHeight="1" thickBot="1" x14ac:dyDescent="0.25">
      <c r="A2" s="20">
        <v>2110</v>
      </c>
      <c r="B2" s="21" t="s">
        <v>11</v>
      </c>
      <c r="C2" s="22">
        <v>38</v>
      </c>
    </row>
    <row r="3" spans="1:3" ht="22.5" customHeight="1" thickBot="1" x14ac:dyDescent="0.25">
      <c r="A3" s="20">
        <v>2120</v>
      </c>
      <c r="B3" s="21" t="s">
        <v>12</v>
      </c>
      <c r="C3" s="22">
        <v>10564</v>
      </c>
    </row>
    <row r="4" spans="1:3" ht="22.5" customHeight="1" thickBot="1" x14ac:dyDescent="0.25">
      <c r="A4" s="20">
        <v>2130</v>
      </c>
      <c r="B4" s="21" t="s">
        <v>13</v>
      </c>
      <c r="C4" s="22">
        <v>1183</v>
      </c>
    </row>
    <row r="5" spans="1:3" ht="22.5" customHeight="1" thickBot="1" x14ac:dyDescent="0.25">
      <c r="A5" s="20">
        <v>2140</v>
      </c>
      <c r="B5" s="21" t="s">
        <v>14</v>
      </c>
      <c r="C5" s="22">
        <v>1036</v>
      </c>
    </row>
    <row r="6" spans="1:3" ht="22.5" customHeight="1" thickBot="1" x14ac:dyDescent="0.25">
      <c r="A6" s="17"/>
      <c r="B6" s="18" t="s">
        <v>170</v>
      </c>
      <c r="C6" s="19">
        <f>SUM(C2,C3,C4,C5)</f>
        <v>12821</v>
      </c>
    </row>
    <row r="7" spans="1:3" ht="22.5" customHeight="1" thickBot="1" x14ac:dyDescent="0.25">
      <c r="A7" s="20">
        <v>2310</v>
      </c>
      <c r="B7" s="21" t="s">
        <v>15</v>
      </c>
      <c r="C7" s="22">
        <v>1141</v>
      </c>
    </row>
    <row r="8" spans="1:3" ht="22.5" customHeight="1" thickBot="1" x14ac:dyDescent="0.25">
      <c r="A8" s="20">
        <v>2320</v>
      </c>
      <c r="B8" s="21" t="s">
        <v>16</v>
      </c>
      <c r="C8" s="22">
        <v>76</v>
      </c>
    </row>
    <row r="9" spans="1:3" ht="22.5" customHeight="1" thickBot="1" x14ac:dyDescent="0.25">
      <c r="A9" s="20">
        <v>2330</v>
      </c>
      <c r="B9" s="21" t="s">
        <v>17</v>
      </c>
      <c r="C9" s="22">
        <v>280</v>
      </c>
    </row>
    <row r="10" spans="1:3" ht="22.5" customHeight="1" x14ac:dyDescent="0.2">
      <c r="A10" s="6">
        <v>2341</v>
      </c>
      <c r="B10" s="11" t="s">
        <v>18</v>
      </c>
      <c r="C10" s="14">
        <v>18</v>
      </c>
    </row>
    <row r="11" spans="1:3" ht="22.5" customHeight="1" x14ac:dyDescent="0.2">
      <c r="A11" s="6">
        <v>2342</v>
      </c>
      <c r="B11" s="11" t="s">
        <v>19</v>
      </c>
      <c r="C11" s="14">
        <v>241</v>
      </c>
    </row>
    <row r="12" spans="1:3" ht="22.5" customHeight="1" thickBot="1" x14ac:dyDescent="0.25">
      <c r="A12" s="6">
        <v>2343</v>
      </c>
      <c r="B12" s="11" t="s">
        <v>20</v>
      </c>
      <c r="C12" s="14">
        <v>3</v>
      </c>
    </row>
    <row r="13" spans="1:3" ht="22.5" customHeight="1" thickBot="1" x14ac:dyDescent="0.25">
      <c r="A13" s="20"/>
      <c r="B13" s="21" t="s">
        <v>171</v>
      </c>
      <c r="C13" s="22">
        <f>SUM(C10,C11,C12)</f>
        <v>262</v>
      </c>
    </row>
    <row r="14" spans="1:3" ht="22.5" customHeight="1" thickBot="1" x14ac:dyDescent="0.25">
      <c r="A14" s="20">
        <v>2350</v>
      </c>
      <c r="B14" s="21" t="s">
        <v>21</v>
      </c>
      <c r="C14" s="22">
        <v>313</v>
      </c>
    </row>
    <row r="15" spans="1:3" ht="22.5" customHeight="1" thickBot="1" x14ac:dyDescent="0.25">
      <c r="A15" s="17"/>
      <c r="B15" s="18" t="s">
        <v>172</v>
      </c>
      <c r="C15" s="19">
        <f>SUM(C7,C8,C9,C13,C14)</f>
        <v>2072</v>
      </c>
    </row>
    <row r="16" spans="1:3" ht="22.5" customHeight="1" x14ac:dyDescent="0.2">
      <c r="A16" s="6">
        <v>2411</v>
      </c>
      <c r="B16" s="11" t="s">
        <v>22</v>
      </c>
      <c r="C16" s="14">
        <v>79</v>
      </c>
    </row>
    <row r="17" spans="1:3" ht="22.5" customHeight="1" x14ac:dyDescent="0.2">
      <c r="A17" s="6">
        <v>2412</v>
      </c>
      <c r="B17" s="11" t="s">
        <v>23</v>
      </c>
      <c r="C17" s="14">
        <v>379</v>
      </c>
    </row>
    <row r="18" spans="1:3" ht="22.5" customHeight="1" x14ac:dyDescent="0.2">
      <c r="A18" s="6">
        <v>2413</v>
      </c>
      <c r="B18" s="11" t="s">
        <v>24</v>
      </c>
      <c r="C18" s="14">
        <v>1202</v>
      </c>
    </row>
    <row r="19" spans="1:3" ht="22.5" customHeight="1" x14ac:dyDescent="0.2">
      <c r="A19" s="6">
        <v>2414</v>
      </c>
      <c r="B19" s="11" t="s">
        <v>25</v>
      </c>
      <c r="C19" s="14">
        <v>316</v>
      </c>
    </row>
    <row r="20" spans="1:3" ht="22.5" customHeight="1" x14ac:dyDescent="0.2">
      <c r="A20" s="6">
        <v>2415</v>
      </c>
      <c r="B20" s="11" t="s">
        <v>26</v>
      </c>
      <c r="C20" s="14">
        <v>56</v>
      </c>
    </row>
    <row r="21" spans="1:3" ht="22.5" customHeight="1" x14ac:dyDescent="0.2">
      <c r="A21" s="6">
        <v>2416</v>
      </c>
      <c r="B21" s="11" t="s">
        <v>141</v>
      </c>
      <c r="C21" s="14">
        <v>116</v>
      </c>
    </row>
    <row r="22" spans="1:3" ht="22.5" customHeight="1" thickBot="1" x14ac:dyDescent="0.25">
      <c r="A22" s="6">
        <v>2419</v>
      </c>
      <c r="B22" s="11" t="s">
        <v>27</v>
      </c>
      <c r="C22" s="14">
        <v>357</v>
      </c>
    </row>
    <row r="23" spans="1:3" ht="22.5" customHeight="1" thickBot="1" x14ac:dyDescent="0.25">
      <c r="A23" s="20"/>
      <c r="B23" s="21" t="s">
        <v>165</v>
      </c>
      <c r="C23" s="22">
        <f>SUM(C16,C17,C18,C19,C20,C21,C22)</f>
        <v>2505</v>
      </c>
    </row>
    <row r="24" spans="1:3" ht="22.5" customHeight="1" x14ac:dyDescent="0.2">
      <c r="A24" s="6">
        <v>2421</v>
      </c>
      <c r="B24" s="11" t="s">
        <v>28</v>
      </c>
      <c r="C24" s="14">
        <v>3</v>
      </c>
    </row>
    <row r="25" spans="1:3" ht="22.5" customHeight="1" x14ac:dyDescent="0.2">
      <c r="A25" s="6">
        <v>2422</v>
      </c>
      <c r="B25" s="11" t="s">
        <v>29</v>
      </c>
      <c r="C25" s="14">
        <v>40</v>
      </c>
    </row>
    <row r="26" spans="1:3" ht="22.5" customHeight="1" x14ac:dyDescent="0.2">
      <c r="A26" s="6">
        <v>2423</v>
      </c>
      <c r="B26" s="11" t="s">
        <v>30</v>
      </c>
      <c r="C26" s="14">
        <v>165</v>
      </c>
    </row>
    <row r="27" spans="1:3" ht="22.5" customHeight="1" x14ac:dyDescent="0.2">
      <c r="A27" s="6">
        <v>2424</v>
      </c>
      <c r="B27" s="11" t="s">
        <v>31</v>
      </c>
      <c r="C27" s="14">
        <v>49</v>
      </c>
    </row>
    <row r="28" spans="1:3" ht="22.5" customHeight="1" x14ac:dyDescent="0.2">
      <c r="A28" s="6">
        <v>2425</v>
      </c>
      <c r="B28" s="11" t="s">
        <v>32</v>
      </c>
      <c r="C28" s="14">
        <v>16</v>
      </c>
    </row>
    <row r="29" spans="1:3" ht="22.5" customHeight="1" x14ac:dyDescent="0.2">
      <c r="A29" s="6">
        <v>2426</v>
      </c>
      <c r="B29" s="11" t="s">
        <v>142</v>
      </c>
      <c r="C29" s="14">
        <v>55</v>
      </c>
    </row>
    <row r="30" spans="1:3" ht="22.5" customHeight="1" x14ac:dyDescent="0.2">
      <c r="A30" s="6">
        <v>2427</v>
      </c>
      <c r="B30" s="11" t="s">
        <v>33</v>
      </c>
      <c r="C30" s="14">
        <v>44</v>
      </c>
    </row>
    <row r="31" spans="1:3" ht="22.5" customHeight="1" thickBot="1" x14ac:dyDescent="0.25">
      <c r="A31" s="6">
        <v>2429</v>
      </c>
      <c r="B31" s="11" t="s">
        <v>34</v>
      </c>
      <c r="C31" s="14">
        <v>58</v>
      </c>
    </row>
    <row r="32" spans="1:3" ht="22.5" customHeight="1" thickBot="1" x14ac:dyDescent="0.25">
      <c r="A32" s="20"/>
      <c r="B32" s="21" t="s">
        <v>149</v>
      </c>
      <c r="C32" s="22">
        <f>SUM(C24,C25,C26,C27,C28,C29,C30,C31)</f>
        <v>430</v>
      </c>
    </row>
    <row r="33" spans="1:3" ht="22.5" customHeight="1" x14ac:dyDescent="0.2">
      <c r="A33" s="6">
        <v>2431</v>
      </c>
      <c r="B33" s="11" t="s">
        <v>143</v>
      </c>
      <c r="C33" s="14">
        <v>2</v>
      </c>
    </row>
    <row r="34" spans="1:3" ht="22.5" customHeight="1" x14ac:dyDescent="0.2">
      <c r="A34" s="6">
        <v>2433</v>
      </c>
      <c r="B34" s="11" t="s">
        <v>36</v>
      </c>
      <c r="C34" s="14">
        <v>2</v>
      </c>
    </row>
    <row r="35" spans="1:3" ht="22.5" customHeight="1" thickBot="1" x14ac:dyDescent="0.25">
      <c r="A35" s="6">
        <v>2439</v>
      </c>
      <c r="B35" s="11" t="s">
        <v>38</v>
      </c>
      <c r="C35" s="14">
        <v>61</v>
      </c>
    </row>
    <row r="36" spans="1:3" ht="22.5" customHeight="1" thickBot="1" x14ac:dyDescent="0.25">
      <c r="A36" s="20"/>
      <c r="B36" s="21" t="s">
        <v>168</v>
      </c>
      <c r="C36" s="22">
        <f>SUM(C33,C34,C35)</f>
        <v>65</v>
      </c>
    </row>
    <row r="37" spans="1:3" ht="22.5" customHeight="1" x14ac:dyDescent="0.2">
      <c r="A37" s="6">
        <v>2441</v>
      </c>
      <c r="B37" s="11" t="s">
        <v>39</v>
      </c>
      <c r="C37" s="14">
        <v>23</v>
      </c>
    </row>
    <row r="38" spans="1:3" ht="22.5" customHeight="1" x14ac:dyDescent="0.2">
      <c r="A38" s="6">
        <v>2442</v>
      </c>
      <c r="B38" s="11" t="s">
        <v>40</v>
      </c>
      <c r="C38" s="14">
        <v>122</v>
      </c>
    </row>
    <row r="39" spans="1:3" ht="22.5" customHeight="1" x14ac:dyDescent="0.2">
      <c r="A39" s="6">
        <v>2443</v>
      </c>
      <c r="B39" s="11" t="s">
        <v>41</v>
      </c>
      <c r="C39" s="14">
        <v>7</v>
      </c>
    </row>
    <row r="40" spans="1:3" ht="22.5" customHeight="1" thickBot="1" x14ac:dyDescent="0.25">
      <c r="A40" s="6">
        <v>2449</v>
      </c>
      <c r="B40" s="11" t="s">
        <v>42</v>
      </c>
      <c r="C40" s="14">
        <v>276</v>
      </c>
    </row>
    <row r="41" spans="1:3" ht="22.5" customHeight="1" thickBot="1" x14ac:dyDescent="0.25">
      <c r="A41" s="20"/>
      <c r="B41" s="21" t="s">
        <v>166</v>
      </c>
      <c r="C41" s="22">
        <f>SUM(C37,C38,C39,C40)</f>
        <v>428</v>
      </c>
    </row>
    <row r="42" spans="1:3" ht="22.5" customHeight="1" x14ac:dyDescent="0.2">
      <c r="A42" s="6">
        <v>2451</v>
      </c>
      <c r="B42" s="11" t="s">
        <v>144</v>
      </c>
      <c r="C42" s="14">
        <v>2</v>
      </c>
    </row>
    <row r="43" spans="1:3" ht="22.5" customHeight="1" x14ac:dyDescent="0.2">
      <c r="A43" s="6">
        <v>2452</v>
      </c>
      <c r="B43" s="11" t="s">
        <v>43</v>
      </c>
      <c r="C43" s="14">
        <v>4</v>
      </c>
    </row>
    <row r="44" spans="1:3" ht="22.5" customHeight="1" x14ac:dyDescent="0.2">
      <c r="A44" s="6">
        <v>2453</v>
      </c>
      <c r="B44" s="11" t="s">
        <v>44</v>
      </c>
      <c r="C44" s="14">
        <v>13</v>
      </c>
    </row>
    <row r="45" spans="1:3" ht="22.5" customHeight="1" x14ac:dyDescent="0.2">
      <c r="A45" s="6">
        <v>2454</v>
      </c>
      <c r="B45" s="11" t="s">
        <v>107</v>
      </c>
      <c r="C45" s="14">
        <v>2</v>
      </c>
    </row>
    <row r="46" spans="1:3" ht="22.5" customHeight="1" thickBot="1" x14ac:dyDescent="0.25">
      <c r="A46" s="6">
        <v>2459</v>
      </c>
      <c r="B46" s="11" t="s">
        <v>45</v>
      </c>
      <c r="C46" s="14">
        <v>4</v>
      </c>
    </row>
    <row r="47" spans="1:3" ht="22.5" customHeight="1" thickBot="1" x14ac:dyDescent="0.25">
      <c r="A47" s="20"/>
      <c r="B47" s="21" t="s">
        <v>173</v>
      </c>
      <c r="C47" s="22">
        <f>SUM(C42,C43,C44,C45,C46)</f>
        <v>25</v>
      </c>
    </row>
    <row r="48" spans="1:3" ht="22.5" customHeight="1" thickBot="1" x14ac:dyDescent="0.25">
      <c r="A48" s="20">
        <v>2460</v>
      </c>
      <c r="B48" s="21" t="s">
        <v>46</v>
      </c>
      <c r="C48" s="22">
        <v>1</v>
      </c>
    </row>
    <row r="49" spans="1:3" ht="22.5" customHeight="1" thickBot="1" x14ac:dyDescent="0.25">
      <c r="A49" s="20">
        <v>2490</v>
      </c>
      <c r="B49" s="21" t="s">
        <v>47</v>
      </c>
      <c r="C49" s="22">
        <v>92</v>
      </c>
    </row>
    <row r="50" spans="1:3" ht="22.5" customHeight="1" thickBot="1" x14ac:dyDescent="0.25">
      <c r="A50" s="17"/>
      <c r="B50" s="18" t="s">
        <v>174</v>
      </c>
      <c r="C50" s="19">
        <f>SUM(C23,C32,C36,C41,C47,C48,C49)</f>
        <v>3546</v>
      </c>
    </row>
    <row r="51" spans="1:3" ht="22.5" customHeight="1" x14ac:dyDescent="0.2">
      <c r="A51" s="6">
        <v>2612</v>
      </c>
      <c r="B51" s="11" t="s">
        <v>51</v>
      </c>
      <c r="C51" s="14">
        <v>8</v>
      </c>
    </row>
    <row r="52" spans="1:3" ht="22.5" customHeight="1" x14ac:dyDescent="0.2">
      <c r="A52" s="6">
        <v>2613</v>
      </c>
      <c r="B52" s="11" t="s">
        <v>109</v>
      </c>
      <c r="C52" s="14">
        <v>35</v>
      </c>
    </row>
    <row r="53" spans="1:3" ht="22.5" customHeight="1" x14ac:dyDescent="0.2">
      <c r="A53" s="6">
        <v>2615</v>
      </c>
      <c r="B53" s="11" t="s">
        <v>52</v>
      </c>
      <c r="C53" s="14">
        <v>22</v>
      </c>
    </row>
    <row r="54" spans="1:3" ht="22.5" customHeight="1" x14ac:dyDescent="0.2">
      <c r="A54" s="6">
        <v>2616</v>
      </c>
      <c r="B54" s="11" t="s">
        <v>53</v>
      </c>
      <c r="C54" s="14">
        <v>128</v>
      </c>
    </row>
    <row r="55" spans="1:3" ht="22.5" customHeight="1" thickBot="1" x14ac:dyDescent="0.25">
      <c r="A55" s="6">
        <v>2619</v>
      </c>
      <c r="B55" s="11" t="s">
        <v>111</v>
      </c>
      <c r="C55" s="14">
        <v>9</v>
      </c>
    </row>
    <row r="56" spans="1:3" ht="22.5" customHeight="1" thickBot="1" x14ac:dyDescent="0.25">
      <c r="A56" s="20"/>
      <c r="B56" s="21" t="s">
        <v>49</v>
      </c>
      <c r="C56" s="22">
        <f>SUM(C51,C52,C53,C54,C55)</f>
        <v>202</v>
      </c>
    </row>
    <row r="57" spans="1:3" ht="22.5" customHeight="1" thickBot="1" x14ac:dyDescent="0.25">
      <c r="A57" s="20"/>
      <c r="B57" s="21" t="s">
        <v>54</v>
      </c>
      <c r="C57" s="22">
        <v>34</v>
      </c>
    </row>
    <row r="58" spans="1:3" ht="22.5" customHeight="1" thickBot="1" x14ac:dyDescent="0.25">
      <c r="A58" s="20">
        <v>2630</v>
      </c>
      <c r="B58" s="21" t="s">
        <v>58</v>
      </c>
      <c r="C58" s="22">
        <v>16</v>
      </c>
    </row>
    <row r="59" spans="1:3" ht="22.5" customHeight="1" x14ac:dyDescent="0.2">
      <c r="A59" s="6">
        <v>2641</v>
      </c>
      <c r="B59" s="11" t="s">
        <v>60</v>
      </c>
      <c r="C59" s="14">
        <v>6</v>
      </c>
    </row>
    <row r="60" spans="1:3" ht="22.5" customHeight="1" x14ac:dyDescent="0.2">
      <c r="A60" s="6">
        <v>2642</v>
      </c>
      <c r="B60" s="11" t="s">
        <v>61</v>
      </c>
      <c r="C60" s="14">
        <v>26</v>
      </c>
    </row>
    <row r="61" spans="1:3" ht="22.5" customHeight="1" thickBot="1" x14ac:dyDescent="0.25">
      <c r="A61" s="6">
        <v>2644</v>
      </c>
      <c r="B61" s="11" t="s">
        <v>62</v>
      </c>
      <c r="C61" s="14">
        <v>108</v>
      </c>
    </row>
    <row r="62" spans="1:3" ht="22.5" customHeight="1" thickBot="1" x14ac:dyDescent="0.25">
      <c r="A62" s="20"/>
      <c r="B62" s="21" t="s">
        <v>59</v>
      </c>
      <c r="C62" s="22">
        <f>SUM(C59,C60,C61)</f>
        <v>140</v>
      </c>
    </row>
    <row r="63" spans="1:3" ht="22.5" customHeight="1" thickBot="1" x14ac:dyDescent="0.25">
      <c r="A63" s="17"/>
      <c r="B63" s="18" t="s">
        <v>48</v>
      </c>
      <c r="C63" s="19">
        <f>SUM(C56,C57,C58,C62)</f>
        <v>392</v>
      </c>
    </row>
    <row r="64" spans="1:3" ht="22.5" customHeight="1" thickBot="1" x14ac:dyDescent="0.25">
      <c r="A64" s="20">
        <v>2810</v>
      </c>
      <c r="B64" s="21" t="s">
        <v>67</v>
      </c>
      <c r="C64" s="22">
        <v>77</v>
      </c>
    </row>
    <row r="65" spans="1:3" ht="22.5" customHeight="1" thickBot="1" x14ac:dyDescent="0.25">
      <c r="A65" s="20">
        <v>2820</v>
      </c>
      <c r="B65" s="21" t="s">
        <v>68</v>
      </c>
      <c r="C65" s="22">
        <v>13</v>
      </c>
    </row>
    <row r="66" spans="1:3" ht="22.5" customHeight="1" x14ac:dyDescent="0.2">
      <c r="A66" s="6">
        <v>2831</v>
      </c>
      <c r="B66" s="11" t="s">
        <v>69</v>
      </c>
      <c r="C66" s="14">
        <v>82</v>
      </c>
    </row>
    <row r="67" spans="1:3" ht="22.5" customHeight="1" thickBot="1" x14ac:dyDescent="0.25">
      <c r="A67" s="6">
        <v>2832</v>
      </c>
      <c r="B67" s="11" t="s">
        <v>70</v>
      </c>
      <c r="C67" s="14">
        <v>111</v>
      </c>
    </row>
    <row r="68" spans="1:3" ht="22.5" customHeight="1" thickBot="1" x14ac:dyDescent="0.25">
      <c r="A68" s="20"/>
      <c r="B68" s="21" t="s">
        <v>167</v>
      </c>
      <c r="C68" s="22">
        <f>SUM(C66,C67)</f>
        <v>193</v>
      </c>
    </row>
    <row r="69" spans="1:3" ht="22.5" customHeight="1" thickBot="1" x14ac:dyDescent="0.25">
      <c r="A69" s="20">
        <v>2840</v>
      </c>
      <c r="B69" s="21" t="s">
        <v>73</v>
      </c>
      <c r="C69" s="22">
        <v>324</v>
      </c>
    </row>
    <row r="70" spans="1:3" ht="22.5" customHeight="1" thickBot="1" x14ac:dyDescent="0.25">
      <c r="A70" s="20">
        <v>2850</v>
      </c>
      <c r="B70" s="21" t="s">
        <v>74</v>
      </c>
      <c r="C70" s="22">
        <v>4</v>
      </c>
    </row>
    <row r="71" spans="1:3" ht="22.5" customHeight="1" thickBot="1" x14ac:dyDescent="0.25">
      <c r="A71" s="17"/>
      <c r="B71" s="18" t="s">
        <v>175</v>
      </c>
      <c r="C71" s="19">
        <f>SUM(C64,C65,C68,C69,C70)</f>
        <v>611</v>
      </c>
    </row>
    <row r="72" spans="1:3" ht="22.5" customHeight="1" thickBot="1" x14ac:dyDescent="0.25">
      <c r="A72" s="23"/>
      <c r="B72" s="24" t="s">
        <v>178</v>
      </c>
      <c r="C72" s="25">
        <f>SUM(C6,C15,C50,C63,C71)</f>
        <v>19442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9"/>
  <sheetViews>
    <sheetView workbookViewId="0">
      <selection activeCell="F8" sqref="F8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thickBot="1" x14ac:dyDescent="0.25">
      <c r="A2" s="20">
        <v>2110</v>
      </c>
      <c r="B2" s="21" t="s">
        <v>11</v>
      </c>
      <c r="C2" s="22">
        <v>42</v>
      </c>
    </row>
    <row r="3" spans="1:3" ht="22.5" customHeight="1" thickBot="1" x14ac:dyDescent="0.25">
      <c r="A3" s="20">
        <v>2120</v>
      </c>
      <c r="B3" s="21" t="s">
        <v>12</v>
      </c>
      <c r="C3" s="22">
        <v>13962</v>
      </c>
    </row>
    <row r="4" spans="1:3" ht="22.5" customHeight="1" thickBot="1" x14ac:dyDescent="0.25">
      <c r="A4" s="20">
        <v>2130</v>
      </c>
      <c r="B4" s="21" t="s">
        <v>13</v>
      </c>
      <c r="C4" s="22">
        <v>593</v>
      </c>
    </row>
    <row r="5" spans="1:3" ht="22.5" customHeight="1" thickBot="1" x14ac:dyDescent="0.25">
      <c r="A5" s="20">
        <v>2140</v>
      </c>
      <c r="B5" s="21" t="s">
        <v>14</v>
      </c>
      <c r="C5" s="22">
        <v>942</v>
      </c>
    </row>
    <row r="6" spans="1:3" ht="22.5" customHeight="1" thickBot="1" x14ac:dyDescent="0.25">
      <c r="A6" s="17"/>
      <c r="B6" s="18" t="s">
        <v>170</v>
      </c>
      <c r="C6" s="19">
        <f>SUM(C2,C3,C4,C5)</f>
        <v>15539</v>
      </c>
    </row>
    <row r="7" spans="1:3" ht="22.5" customHeight="1" thickBot="1" x14ac:dyDescent="0.25">
      <c r="A7" s="20">
        <v>2310</v>
      </c>
      <c r="B7" s="21" t="s">
        <v>15</v>
      </c>
      <c r="C7" s="22">
        <v>3160</v>
      </c>
    </row>
    <row r="8" spans="1:3" ht="22.5" customHeight="1" thickBot="1" x14ac:dyDescent="0.25">
      <c r="A8" s="20">
        <v>2320</v>
      </c>
      <c r="B8" s="21" t="s">
        <v>16</v>
      </c>
      <c r="C8" s="22">
        <v>429</v>
      </c>
    </row>
    <row r="9" spans="1:3" ht="22.5" customHeight="1" thickBot="1" x14ac:dyDescent="0.25">
      <c r="A9" s="20">
        <v>2330</v>
      </c>
      <c r="B9" s="21" t="s">
        <v>17</v>
      </c>
      <c r="C9" s="22">
        <v>155</v>
      </c>
    </row>
    <row r="10" spans="1:3" ht="22.5" customHeight="1" x14ac:dyDescent="0.2">
      <c r="A10" s="6">
        <v>2341</v>
      </c>
      <c r="B10" s="11" t="s">
        <v>18</v>
      </c>
      <c r="C10" s="14">
        <v>150</v>
      </c>
    </row>
    <row r="11" spans="1:3" ht="22.5" customHeight="1" x14ac:dyDescent="0.2">
      <c r="A11" s="6">
        <v>2342</v>
      </c>
      <c r="B11" s="11" t="s">
        <v>19</v>
      </c>
      <c r="C11" s="14">
        <v>808</v>
      </c>
    </row>
    <row r="12" spans="1:3" ht="22.5" customHeight="1" thickBot="1" x14ac:dyDescent="0.25">
      <c r="A12" s="6">
        <v>2343</v>
      </c>
      <c r="B12" s="11" t="s">
        <v>20</v>
      </c>
      <c r="C12" s="14">
        <v>77</v>
      </c>
    </row>
    <row r="13" spans="1:3" ht="22.5" customHeight="1" thickBot="1" x14ac:dyDescent="0.25">
      <c r="A13" s="20"/>
      <c r="B13" s="21" t="s">
        <v>171</v>
      </c>
      <c r="C13" s="22">
        <f>SUM(C10,C11,C12)</f>
        <v>1035</v>
      </c>
    </row>
    <row r="14" spans="1:3" ht="22.5" customHeight="1" thickBot="1" x14ac:dyDescent="0.25">
      <c r="A14" s="20">
        <v>2350</v>
      </c>
      <c r="B14" s="21" t="s">
        <v>21</v>
      </c>
      <c r="C14" s="22">
        <v>256</v>
      </c>
    </row>
    <row r="15" spans="1:3" ht="22.5" customHeight="1" thickBot="1" x14ac:dyDescent="0.25">
      <c r="A15" s="17"/>
      <c r="B15" s="18" t="s">
        <v>172</v>
      </c>
      <c r="C15" s="19">
        <f>SUM(C7,C8,C9,C13,C14)</f>
        <v>5035</v>
      </c>
    </row>
    <row r="16" spans="1:3" ht="22.5" customHeight="1" x14ac:dyDescent="0.2">
      <c r="A16" s="6">
        <v>2411</v>
      </c>
      <c r="B16" s="11" t="s">
        <v>22</v>
      </c>
      <c r="C16" s="14">
        <v>8</v>
      </c>
    </row>
    <row r="17" spans="1:3" ht="22.5" customHeight="1" x14ac:dyDescent="0.2">
      <c r="A17" s="6">
        <v>2412</v>
      </c>
      <c r="B17" s="11" t="s">
        <v>23</v>
      </c>
      <c r="C17" s="14">
        <v>298</v>
      </c>
    </row>
    <row r="18" spans="1:3" ht="22.5" customHeight="1" x14ac:dyDescent="0.2">
      <c r="A18" s="6">
        <v>2413</v>
      </c>
      <c r="B18" s="11" t="s">
        <v>24</v>
      </c>
      <c r="C18" s="14">
        <v>580</v>
      </c>
    </row>
    <row r="19" spans="1:3" ht="22.5" customHeight="1" x14ac:dyDescent="0.2">
      <c r="A19" s="6">
        <v>2414</v>
      </c>
      <c r="B19" s="11" t="s">
        <v>25</v>
      </c>
      <c r="C19" s="14">
        <v>89</v>
      </c>
    </row>
    <row r="20" spans="1:3" ht="22.5" customHeight="1" x14ac:dyDescent="0.2">
      <c r="A20" s="6">
        <v>2415</v>
      </c>
      <c r="B20" s="11" t="s">
        <v>26</v>
      </c>
      <c r="C20" s="14">
        <v>7</v>
      </c>
    </row>
    <row r="21" spans="1:3" ht="22.5" customHeight="1" x14ac:dyDescent="0.2">
      <c r="A21" s="6">
        <v>2416</v>
      </c>
      <c r="B21" s="11" t="s">
        <v>141</v>
      </c>
      <c r="C21" s="14">
        <v>6</v>
      </c>
    </row>
    <row r="22" spans="1:3" ht="22.5" customHeight="1" thickBot="1" x14ac:dyDescent="0.25">
      <c r="A22" s="6">
        <v>2419</v>
      </c>
      <c r="B22" s="11" t="s">
        <v>27</v>
      </c>
      <c r="C22" s="14">
        <v>300</v>
      </c>
    </row>
    <row r="23" spans="1:3" ht="22.5" customHeight="1" thickBot="1" x14ac:dyDescent="0.25">
      <c r="A23" s="20"/>
      <c r="B23" s="21" t="s">
        <v>165</v>
      </c>
      <c r="C23" s="22">
        <f>SUM(C16,C17,C18,C19,C20,C21,C22)</f>
        <v>1288</v>
      </c>
    </row>
    <row r="24" spans="1:3" ht="22.5" customHeight="1" x14ac:dyDescent="0.2">
      <c r="A24" s="6">
        <v>2421</v>
      </c>
      <c r="B24" s="11" t="s">
        <v>28</v>
      </c>
      <c r="C24" s="14">
        <v>4</v>
      </c>
    </row>
    <row r="25" spans="1:3" ht="22.5" customHeight="1" x14ac:dyDescent="0.2">
      <c r="A25" s="6">
        <v>2422</v>
      </c>
      <c r="B25" s="11" t="s">
        <v>29</v>
      </c>
      <c r="C25" s="14">
        <v>76</v>
      </c>
    </row>
    <row r="26" spans="1:3" ht="22.5" customHeight="1" x14ac:dyDescent="0.2">
      <c r="A26" s="6">
        <v>2423</v>
      </c>
      <c r="B26" s="11" t="s">
        <v>30</v>
      </c>
      <c r="C26" s="14">
        <v>322</v>
      </c>
    </row>
    <row r="27" spans="1:3" ht="22.5" customHeight="1" x14ac:dyDescent="0.2">
      <c r="A27" s="6">
        <v>2424</v>
      </c>
      <c r="B27" s="11" t="s">
        <v>31</v>
      </c>
      <c r="C27" s="14">
        <v>118</v>
      </c>
    </row>
    <row r="28" spans="1:3" ht="22.5" customHeight="1" x14ac:dyDescent="0.2">
      <c r="A28" s="6">
        <v>2425</v>
      </c>
      <c r="B28" s="11" t="s">
        <v>32</v>
      </c>
      <c r="C28" s="14">
        <v>10</v>
      </c>
    </row>
    <row r="29" spans="1:3" ht="22.5" customHeight="1" x14ac:dyDescent="0.2">
      <c r="A29" s="6">
        <v>2426</v>
      </c>
      <c r="B29" s="11" t="s">
        <v>142</v>
      </c>
      <c r="C29" s="14">
        <v>5</v>
      </c>
    </row>
    <row r="30" spans="1:3" ht="22.5" customHeight="1" x14ac:dyDescent="0.2">
      <c r="A30" s="6">
        <v>2427</v>
      </c>
      <c r="B30" s="11" t="s">
        <v>33</v>
      </c>
      <c r="C30" s="14">
        <v>507</v>
      </c>
    </row>
    <row r="31" spans="1:3" ht="22.5" customHeight="1" thickBot="1" x14ac:dyDescent="0.25">
      <c r="A31" s="6">
        <v>2429</v>
      </c>
      <c r="B31" s="11" t="s">
        <v>34</v>
      </c>
      <c r="C31" s="14">
        <v>760</v>
      </c>
    </row>
    <row r="32" spans="1:3" ht="22.5" customHeight="1" thickBot="1" x14ac:dyDescent="0.25">
      <c r="A32" s="20"/>
      <c r="B32" s="21" t="s">
        <v>149</v>
      </c>
      <c r="C32" s="22">
        <f>SUM(C24,C25,C26,C27,C28,C29,C30,C31)</f>
        <v>1802</v>
      </c>
    </row>
    <row r="33" spans="1:3" ht="22.5" customHeight="1" x14ac:dyDescent="0.2">
      <c r="A33" s="6">
        <v>2432</v>
      </c>
      <c r="B33" s="11" t="s">
        <v>35</v>
      </c>
      <c r="C33" s="14">
        <v>5</v>
      </c>
    </row>
    <row r="34" spans="1:3" ht="22.5" customHeight="1" x14ac:dyDescent="0.2">
      <c r="A34" s="6">
        <v>2433</v>
      </c>
      <c r="B34" s="11" t="s">
        <v>36</v>
      </c>
      <c r="C34" s="14">
        <v>25</v>
      </c>
    </row>
    <row r="35" spans="1:3" ht="22.5" customHeight="1" x14ac:dyDescent="0.2">
      <c r="A35" s="6">
        <v>2434</v>
      </c>
      <c r="B35" s="11" t="s">
        <v>37</v>
      </c>
      <c r="C35" s="14">
        <v>33</v>
      </c>
    </row>
    <row r="36" spans="1:3" ht="22.5" customHeight="1" x14ac:dyDescent="0.2">
      <c r="A36" s="6">
        <v>2435</v>
      </c>
      <c r="B36" s="11" t="s">
        <v>150</v>
      </c>
      <c r="C36" s="14">
        <v>13</v>
      </c>
    </row>
    <row r="37" spans="1:3" ht="22.5" customHeight="1" thickBot="1" x14ac:dyDescent="0.25">
      <c r="A37" s="6">
        <v>2439</v>
      </c>
      <c r="B37" s="11" t="s">
        <v>38</v>
      </c>
      <c r="C37" s="14">
        <v>558</v>
      </c>
    </row>
    <row r="38" spans="1:3" ht="22.5" customHeight="1" thickBot="1" x14ac:dyDescent="0.25">
      <c r="A38" s="20"/>
      <c r="B38" s="21" t="s">
        <v>168</v>
      </c>
      <c r="C38" s="22">
        <f>SUM(C33,C34,C35,C36,C37)</f>
        <v>634</v>
      </c>
    </row>
    <row r="39" spans="1:3" ht="22.5" customHeight="1" x14ac:dyDescent="0.2">
      <c r="A39" s="6">
        <v>2441</v>
      </c>
      <c r="B39" s="11" t="s">
        <v>39</v>
      </c>
      <c r="C39" s="14">
        <v>37</v>
      </c>
    </row>
    <row r="40" spans="1:3" ht="22.5" customHeight="1" x14ac:dyDescent="0.2">
      <c r="A40" s="6">
        <v>2442</v>
      </c>
      <c r="B40" s="11" t="s">
        <v>40</v>
      </c>
      <c r="C40" s="14">
        <v>486</v>
      </c>
    </row>
    <row r="41" spans="1:3" ht="22.5" customHeight="1" x14ac:dyDescent="0.2">
      <c r="A41" s="6">
        <v>2443</v>
      </c>
      <c r="B41" s="11" t="s">
        <v>41</v>
      </c>
      <c r="C41" s="14">
        <v>4</v>
      </c>
    </row>
    <row r="42" spans="1:3" ht="22.5" customHeight="1" thickBot="1" x14ac:dyDescent="0.25">
      <c r="A42" s="6">
        <v>2449</v>
      </c>
      <c r="B42" s="11" t="s">
        <v>42</v>
      </c>
      <c r="C42" s="14">
        <v>1228</v>
      </c>
    </row>
    <row r="43" spans="1:3" ht="22.5" customHeight="1" thickBot="1" x14ac:dyDescent="0.25">
      <c r="A43" s="20"/>
      <c r="B43" s="21" t="s">
        <v>166</v>
      </c>
      <c r="C43" s="22">
        <f>SUM(C39,C40,C41,C42)</f>
        <v>1755</v>
      </c>
    </row>
    <row r="44" spans="1:3" ht="22.5" customHeight="1" x14ac:dyDescent="0.2">
      <c r="A44" s="6">
        <v>2451</v>
      </c>
      <c r="B44" s="11" t="s">
        <v>144</v>
      </c>
      <c r="C44" s="14">
        <v>3</v>
      </c>
    </row>
    <row r="45" spans="1:3" ht="22.5" customHeight="1" x14ac:dyDescent="0.2">
      <c r="A45" s="6">
        <v>2452</v>
      </c>
      <c r="B45" s="11" t="s">
        <v>43</v>
      </c>
      <c r="C45" s="14">
        <v>7</v>
      </c>
    </row>
    <row r="46" spans="1:3" ht="22.5" customHeight="1" x14ac:dyDescent="0.2">
      <c r="A46" s="6">
        <v>2453</v>
      </c>
      <c r="B46" s="11" t="s">
        <v>44</v>
      </c>
      <c r="C46" s="14">
        <v>14</v>
      </c>
    </row>
    <row r="47" spans="1:3" ht="22.5" customHeight="1" x14ac:dyDescent="0.2">
      <c r="A47" s="6">
        <v>2454</v>
      </c>
      <c r="B47" s="11" t="s">
        <v>107</v>
      </c>
      <c r="C47" s="14">
        <v>2</v>
      </c>
    </row>
    <row r="48" spans="1:3" ht="22.5" customHeight="1" x14ac:dyDescent="0.2">
      <c r="A48" s="6">
        <v>2455</v>
      </c>
      <c r="B48" s="11" t="s">
        <v>108</v>
      </c>
      <c r="C48" s="14">
        <v>1</v>
      </c>
    </row>
    <row r="49" spans="1:3" ht="22.5" customHeight="1" thickBot="1" x14ac:dyDescent="0.25">
      <c r="A49" s="6">
        <v>2459</v>
      </c>
      <c r="B49" s="11" t="s">
        <v>45</v>
      </c>
      <c r="C49" s="14">
        <v>48</v>
      </c>
    </row>
    <row r="50" spans="1:3" ht="22.5" customHeight="1" thickBot="1" x14ac:dyDescent="0.25">
      <c r="A50" s="20"/>
      <c r="B50" s="21" t="s">
        <v>173</v>
      </c>
      <c r="C50" s="22">
        <f>SUM(C44,C45,C46,C47,C48,C49)</f>
        <v>75</v>
      </c>
    </row>
    <row r="51" spans="1:3" ht="22.5" customHeight="1" thickBot="1" x14ac:dyDescent="0.25">
      <c r="A51" s="20">
        <v>2460</v>
      </c>
      <c r="B51" s="21" t="s">
        <v>46</v>
      </c>
      <c r="C51" s="22">
        <v>22</v>
      </c>
    </row>
    <row r="52" spans="1:3" ht="22.5" customHeight="1" thickBot="1" x14ac:dyDescent="0.25">
      <c r="A52" s="20">
        <v>2490</v>
      </c>
      <c r="B52" s="21" t="s">
        <v>47</v>
      </c>
      <c r="C52" s="22">
        <v>444</v>
      </c>
    </row>
    <row r="53" spans="1:3" ht="22.5" customHeight="1" thickBot="1" x14ac:dyDescent="0.25">
      <c r="A53" s="17"/>
      <c r="B53" s="18" t="s">
        <v>174</v>
      </c>
      <c r="C53" s="19">
        <f>SUM(C23,C32,C38,C43,C50,C51,C52)</f>
        <v>6020</v>
      </c>
    </row>
    <row r="54" spans="1:3" ht="22.5" customHeight="1" x14ac:dyDescent="0.2">
      <c r="A54" s="6">
        <v>2611</v>
      </c>
      <c r="B54" s="11" t="s">
        <v>50</v>
      </c>
      <c r="C54" s="14">
        <v>7</v>
      </c>
    </row>
    <row r="55" spans="1:3" ht="22.5" customHeight="1" x14ac:dyDescent="0.2">
      <c r="A55" s="6">
        <v>2612</v>
      </c>
      <c r="B55" s="11" t="s">
        <v>51</v>
      </c>
      <c r="C55" s="14">
        <v>18</v>
      </c>
    </row>
    <row r="56" spans="1:3" ht="22.5" customHeight="1" x14ac:dyDescent="0.2">
      <c r="A56" s="6">
        <v>2613</v>
      </c>
      <c r="B56" s="11" t="s">
        <v>109</v>
      </c>
      <c r="C56" s="14">
        <v>88</v>
      </c>
    </row>
    <row r="57" spans="1:3" ht="22.5" customHeight="1" x14ac:dyDescent="0.2">
      <c r="A57" s="6">
        <v>2614</v>
      </c>
      <c r="B57" s="11" t="s">
        <v>110</v>
      </c>
      <c r="C57" s="14">
        <v>3</v>
      </c>
    </row>
    <row r="58" spans="1:3" ht="22.5" customHeight="1" x14ac:dyDescent="0.2">
      <c r="A58" s="6">
        <v>2615</v>
      </c>
      <c r="B58" s="11" t="s">
        <v>52</v>
      </c>
      <c r="C58" s="14">
        <v>67</v>
      </c>
    </row>
    <row r="59" spans="1:3" ht="22.5" customHeight="1" x14ac:dyDescent="0.2">
      <c r="A59" s="6">
        <v>2616</v>
      </c>
      <c r="B59" s="11" t="s">
        <v>53</v>
      </c>
      <c r="C59" s="14">
        <v>540</v>
      </c>
    </row>
    <row r="60" spans="1:3" ht="22.5" customHeight="1" thickBot="1" x14ac:dyDescent="0.25">
      <c r="A60" s="6">
        <v>2619</v>
      </c>
      <c r="B60" s="11" t="s">
        <v>111</v>
      </c>
      <c r="C60" s="14">
        <v>25</v>
      </c>
    </row>
    <row r="61" spans="1:3" ht="22.5" customHeight="1" thickBot="1" x14ac:dyDescent="0.25">
      <c r="A61" s="20"/>
      <c r="B61" s="21" t="s">
        <v>49</v>
      </c>
      <c r="C61" s="22">
        <f>SUM(C54,C55,C56,C57,C58,C59,C60)</f>
        <v>748</v>
      </c>
    </row>
    <row r="62" spans="1:3" ht="22.5" customHeight="1" thickBot="1" x14ac:dyDescent="0.25">
      <c r="A62" s="20"/>
      <c r="B62" s="21" t="s">
        <v>54</v>
      </c>
      <c r="C62" s="22">
        <v>79</v>
      </c>
    </row>
    <row r="63" spans="1:3" ht="22.5" customHeight="1" thickBot="1" x14ac:dyDescent="0.25">
      <c r="A63" s="20">
        <v>2630</v>
      </c>
      <c r="B63" s="21" t="s">
        <v>58</v>
      </c>
      <c r="C63" s="22">
        <v>8</v>
      </c>
    </row>
    <row r="64" spans="1:3" ht="22.5" customHeight="1" x14ac:dyDescent="0.2">
      <c r="A64" s="6">
        <v>2641</v>
      </c>
      <c r="B64" s="11" t="s">
        <v>60</v>
      </c>
      <c r="C64" s="14">
        <v>87</v>
      </c>
    </row>
    <row r="65" spans="1:3" ht="22.5" customHeight="1" x14ac:dyDescent="0.2">
      <c r="A65" s="6">
        <v>2642</v>
      </c>
      <c r="B65" s="11" t="s">
        <v>61</v>
      </c>
      <c r="C65" s="14">
        <v>64</v>
      </c>
    </row>
    <row r="66" spans="1:3" ht="22.5" customHeight="1" x14ac:dyDescent="0.2">
      <c r="A66" s="6">
        <v>2643</v>
      </c>
      <c r="B66" s="11" t="s">
        <v>115</v>
      </c>
      <c r="C66" s="14">
        <v>145</v>
      </c>
    </row>
    <row r="67" spans="1:3" ht="22.5" customHeight="1" x14ac:dyDescent="0.2">
      <c r="A67" s="6">
        <v>2644</v>
      </c>
      <c r="B67" s="11" t="s">
        <v>62</v>
      </c>
      <c r="C67" s="14">
        <v>623</v>
      </c>
    </row>
    <row r="68" spans="1:3" ht="22.5" customHeight="1" thickBot="1" x14ac:dyDescent="0.25">
      <c r="A68" s="6">
        <v>2645</v>
      </c>
      <c r="B68" s="11" t="s">
        <v>63</v>
      </c>
      <c r="C68" s="14">
        <v>2</v>
      </c>
    </row>
    <row r="69" spans="1:3" ht="22.5" customHeight="1" thickBot="1" x14ac:dyDescent="0.25">
      <c r="A69" s="20"/>
      <c r="B69" s="21" t="s">
        <v>59</v>
      </c>
      <c r="C69" s="22">
        <f>SUM(C64,C65,C66,C67,C68)</f>
        <v>921</v>
      </c>
    </row>
    <row r="70" spans="1:3" ht="22.5" customHeight="1" thickBot="1" x14ac:dyDescent="0.25">
      <c r="A70" s="20">
        <v>2650</v>
      </c>
      <c r="B70" s="21" t="s">
        <v>117</v>
      </c>
      <c r="C70" s="22">
        <v>12</v>
      </c>
    </row>
    <row r="71" spans="1:3" ht="22.5" customHeight="1" x14ac:dyDescent="0.2">
      <c r="A71" s="6">
        <v>2661</v>
      </c>
      <c r="B71" s="11" t="s">
        <v>119</v>
      </c>
      <c r="C71" s="14">
        <v>1577</v>
      </c>
    </row>
    <row r="72" spans="1:3" ht="22.5" customHeight="1" x14ac:dyDescent="0.2">
      <c r="A72" s="6">
        <v>2662</v>
      </c>
      <c r="B72" s="11" t="s">
        <v>120</v>
      </c>
      <c r="C72" s="14">
        <v>27</v>
      </c>
    </row>
    <row r="73" spans="1:3" ht="22.5" customHeight="1" x14ac:dyDescent="0.2">
      <c r="A73" s="6">
        <v>2663</v>
      </c>
      <c r="B73" s="11" t="s">
        <v>121</v>
      </c>
      <c r="C73" s="14">
        <v>127</v>
      </c>
    </row>
    <row r="74" spans="1:3" ht="22.5" customHeight="1" x14ac:dyDescent="0.2">
      <c r="A74" s="6">
        <v>2664</v>
      </c>
      <c r="B74" s="11" t="s">
        <v>64</v>
      </c>
      <c r="C74" s="14">
        <v>6</v>
      </c>
    </row>
    <row r="75" spans="1:3" ht="22.5" customHeight="1" x14ac:dyDescent="0.2">
      <c r="A75" s="6">
        <v>2665</v>
      </c>
      <c r="B75" s="11" t="s">
        <v>65</v>
      </c>
      <c r="C75" s="14">
        <v>211</v>
      </c>
    </row>
    <row r="76" spans="1:3" ht="22.5" customHeight="1" thickBot="1" x14ac:dyDescent="0.25">
      <c r="A76" s="6">
        <v>2667</v>
      </c>
      <c r="B76" s="11" t="s">
        <v>66</v>
      </c>
      <c r="C76" s="14">
        <v>94</v>
      </c>
    </row>
    <row r="77" spans="1:3" ht="22.5" customHeight="1" thickBot="1" x14ac:dyDescent="0.25">
      <c r="A77" s="20"/>
      <c r="B77" s="21" t="s">
        <v>118</v>
      </c>
      <c r="C77" s="22">
        <f>SUM(C71,C72,C73,C74,C75,C76)</f>
        <v>2042</v>
      </c>
    </row>
    <row r="78" spans="1:3" ht="22.5" customHeight="1" thickBot="1" x14ac:dyDescent="0.25">
      <c r="A78" s="20">
        <v>2670</v>
      </c>
      <c r="B78" s="21" t="s">
        <v>123</v>
      </c>
      <c r="C78" s="22">
        <v>44</v>
      </c>
    </row>
    <row r="79" spans="1:3" ht="22.5" customHeight="1" thickBot="1" x14ac:dyDescent="0.25">
      <c r="A79" s="17"/>
      <c r="B79" s="18" t="s">
        <v>48</v>
      </c>
      <c r="C79" s="19">
        <f>SUM(C61,C62,C63,C69,C70,C77,C78)</f>
        <v>3854</v>
      </c>
    </row>
    <row r="80" spans="1:3" ht="22.5" customHeight="1" thickBot="1" x14ac:dyDescent="0.25">
      <c r="A80" s="20">
        <v>2810</v>
      </c>
      <c r="B80" s="21" t="s">
        <v>67</v>
      </c>
      <c r="C80" s="22">
        <v>127</v>
      </c>
    </row>
    <row r="81" spans="1:3" ht="22.5" customHeight="1" thickBot="1" x14ac:dyDescent="0.25">
      <c r="A81" s="20">
        <v>2820</v>
      </c>
      <c r="B81" s="21" t="s">
        <v>68</v>
      </c>
      <c r="C81" s="22">
        <v>25</v>
      </c>
    </row>
    <row r="82" spans="1:3" ht="22.5" customHeight="1" x14ac:dyDescent="0.2">
      <c r="A82" s="6">
        <v>2831</v>
      </c>
      <c r="B82" s="11" t="s">
        <v>69</v>
      </c>
      <c r="C82" s="14">
        <v>51</v>
      </c>
    </row>
    <row r="83" spans="1:3" ht="22.5" customHeight="1" x14ac:dyDescent="0.2">
      <c r="A83" s="6">
        <v>2832</v>
      </c>
      <c r="B83" s="11" t="s">
        <v>70</v>
      </c>
      <c r="C83" s="14">
        <v>80</v>
      </c>
    </row>
    <row r="84" spans="1:3" ht="22.5" customHeight="1" thickBot="1" x14ac:dyDescent="0.25">
      <c r="A84" s="6">
        <v>2835</v>
      </c>
      <c r="B84" s="11" t="s">
        <v>72</v>
      </c>
      <c r="C84" s="14">
        <v>5</v>
      </c>
    </row>
    <row r="85" spans="1:3" ht="22.5" customHeight="1" thickBot="1" x14ac:dyDescent="0.25">
      <c r="A85" s="20"/>
      <c r="B85" s="21" t="s">
        <v>167</v>
      </c>
      <c r="C85" s="22">
        <f>SUM(C82,C83,C84)</f>
        <v>136</v>
      </c>
    </row>
    <row r="86" spans="1:3" ht="22.5" customHeight="1" thickBot="1" x14ac:dyDescent="0.25">
      <c r="A86" s="20">
        <v>2840</v>
      </c>
      <c r="B86" s="21" t="s">
        <v>73</v>
      </c>
      <c r="C86" s="22">
        <v>154</v>
      </c>
    </row>
    <row r="87" spans="1:3" ht="22.5" customHeight="1" thickBot="1" x14ac:dyDescent="0.25">
      <c r="A87" s="20">
        <v>2850</v>
      </c>
      <c r="B87" s="21" t="s">
        <v>74</v>
      </c>
      <c r="C87" s="22">
        <v>34</v>
      </c>
    </row>
    <row r="88" spans="1:3" ht="22.5" customHeight="1" thickBot="1" x14ac:dyDescent="0.25">
      <c r="A88" s="17"/>
      <c r="B88" s="18" t="s">
        <v>175</v>
      </c>
      <c r="C88" s="19">
        <f>SUM(C80,C81,C85,C86,C87)</f>
        <v>476</v>
      </c>
    </row>
    <row r="89" spans="1:3" ht="22.5" customHeight="1" thickBot="1" x14ac:dyDescent="0.25">
      <c r="A89" s="23"/>
      <c r="B89" s="24" t="s">
        <v>178</v>
      </c>
      <c r="C89" s="25">
        <f>SUM(C6,C15,C53,C79,C88)</f>
        <v>30924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06"/>
  <sheetViews>
    <sheetView topLeftCell="A64" workbookViewId="0">
      <selection activeCell="F12" sqref="F12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x14ac:dyDescent="0.2">
      <c r="A2" s="6">
        <v>1211</v>
      </c>
      <c r="B2" s="11" t="s">
        <v>181</v>
      </c>
      <c r="C2" s="14">
        <v>9609</v>
      </c>
    </row>
    <row r="3" spans="1:3" ht="22.5" customHeight="1" thickBot="1" x14ac:dyDescent="0.25">
      <c r="A3" s="6">
        <v>1212</v>
      </c>
      <c r="B3" s="11" t="s">
        <v>182</v>
      </c>
      <c r="C3" s="14">
        <v>2171</v>
      </c>
    </row>
    <row r="4" spans="1:3" ht="22.5" customHeight="1" thickBot="1" x14ac:dyDescent="0.25">
      <c r="A4" s="20"/>
      <c r="B4" s="21" t="s">
        <v>3</v>
      </c>
      <c r="C4" s="22">
        <f>SUM(C2,C3)</f>
        <v>11780</v>
      </c>
    </row>
    <row r="5" spans="1:3" ht="22.5" customHeight="1" thickBot="1" x14ac:dyDescent="0.25">
      <c r="A5" s="20">
        <v>1220</v>
      </c>
      <c r="B5" s="21" t="s">
        <v>4</v>
      </c>
      <c r="C5" s="22">
        <v>15201</v>
      </c>
    </row>
    <row r="6" spans="1:3" ht="22.5" customHeight="1" thickBot="1" x14ac:dyDescent="0.25">
      <c r="A6" s="20">
        <v>1230</v>
      </c>
      <c r="B6" s="21" t="s">
        <v>5</v>
      </c>
      <c r="C6" s="22">
        <v>1365</v>
      </c>
    </row>
    <row r="7" spans="1:3" ht="22.5" customHeight="1" thickBot="1" x14ac:dyDescent="0.25">
      <c r="A7" s="20">
        <v>1240</v>
      </c>
      <c r="B7" s="21" t="s">
        <v>95</v>
      </c>
      <c r="C7" s="22">
        <v>1352</v>
      </c>
    </row>
    <row r="8" spans="1:3" ht="22.5" customHeight="1" thickBot="1" x14ac:dyDescent="0.25">
      <c r="A8" s="20">
        <v>1290</v>
      </c>
      <c r="B8" s="21" t="s">
        <v>96</v>
      </c>
      <c r="C8" s="22">
        <v>8540</v>
      </c>
    </row>
    <row r="9" spans="1:3" ht="22.5" customHeight="1" thickBot="1" x14ac:dyDescent="0.25">
      <c r="A9" s="17"/>
      <c r="B9" s="18" t="s">
        <v>139</v>
      </c>
      <c r="C9" s="19">
        <f>SUM(C4,C5,C6,C7,C8)</f>
        <v>38238</v>
      </c>
    </row>
    <row r="10" spans="1:3" ht="22.5" customHeight="1" thickBot="1" x14ac:dyDescent="0.25">
      <c r="A10" s="20">
        <v>1310</v>
      </c>
      <c r="B10" s="21" t="s">
        <v>6</v>
      </c>
      <c r="C10" s="22">
        <v>1731</v>
      </c>
    </row>
    <row r="11" spans="1:3" ht="22.5" customHeight="1" thickBot="1" x14ac:dyDescent="0.25">
      <c r="A11" s="20">
        <v>1320</v>
      </c>
      <c r="B11" s="21" t="s">
        <v>97</v>
      </c>
      <c r="C11" s="22">
        <v>5995</v>
      </c>
    </row>
    <row r="12" spans="1:3" ht="22.5" customHeight="1" thickBot="1" x14ac:dyDescent="0.25">
      <c r="A12" s="20">
        <v>1330</v>
      </c>
      <c r="B12" s="21" t="s">
        <v>98</v>
      </c>
      <c r="C12" s="22">
        <v>34</v>
      </c>
    </row>
    <row r="13" spans="1:3" ht="22.5" customHeight="1" thickBot="1" x14ac:dyDescent="0.25">
      <c r="A13" s="20">
        <v>1350</v>
      </c>
      <c r="B13" s="21" t="s">
        <v>8</v>
      </c>
      <c r="C13" s="22">
        <v>17255</v>
      </c>
    </row>
    <row r="14" spans="1:3" ht="22.5" customHeight="1" thickBot="1" x14ac:dyDescent="0.25">
      <c r="A14" s="20">
        <v>1390</v>
      </c>
      <c r="B14" s="21" t="s">
        <v>9</v>
      </c>
      <c r="C14" s="22">
        <v>1787</v>
      </c>
    </row>
    <row r="15" spans="1:3" ht="22.5" customHeight="1" thickBot="1" x14ac:dyDescent="0.25">
      <c r="A15" s="17"/>
      <c r="B15" s="18" t="s">
        <v>140</v>
      </c>
      <c r="C15" s="19">
        <f>SUM(C10,C11,C12,C13,C14)</f>
        <v>26802</v>
      </c>
    </row>
    <row r="16" spans="1:3" ht="22.5" customHeight="1" thickBot="1" x14ac:dyDescent="0.25">
      <c r="A16" s="23"/>
      <c r="B16" s="24" t="s">
        <v>169</v>
      </c>
      <c r="C16" s="25">
        <f>SUM(C9,C15)</f>
        <v>65040</v>
      </c>
    </row>
    <row r="17" spans="1:3" s="32" customFormat="1" ht="22.5" customHeight="1" thickBot="1" x14ac:dyDescent="0.25">
      <c r="A17" s="29"/>
      <c r="B17" s="30"/>
      <c r="C17" s="31"/>
    </row>
    <row r="18" spans="1:3" ht="22.5" customHeight="1" thickBot="1" x14ac:dyDescent="0.25">
      <c r="A18" s="20">
        <v>2110</v>
      </c>
      <c r="B18" s="21" t="s">
        <v>11</v>
      </c>
      <c r="C18" s="22">
        <v>743</v>
      </c>
    </row>
    <row r="19" spans="1:3" ht="22.5" customHeight="1" thickBot="1" x14ac:dyDescent="0.25">
      <c r="A19" s="20">
        <v>2120</v>
      </c>
      <c r="B19" s="21" t="s">
        <v>12</v>
      </c>
      <c r="C19" s="22">
        <v>26408</v>
      </c>
    </row>
    <row r="20" spans="1:3" ht="22.5" customHeight="1" thickBot="1" x14ac:dyDescent="0.25">
      <c r="A20" s="20">
        <v>2130</v>
      </c>
      <c r="B20" s="21" t="s">
        <v>13</v>
      </c>
      <c r="C20" s="22">
        <v>4451</v>
      </c>
    </row>
    <row r="21" spans="1:3" ht="22.5" customHeight="1" thickBot="1" x14ac:dyDescent="0.25">
      <c r="A21" s="20">
        <v>2140</v>
      </c>
      <c r="B21" s="21" t="s">
        <v>14</v>
      </c>
      <c r="C21" s="22">
        <v>808</v>
      </c>
    </row>
    <row r="22" spans="1:3" ht="22.5" customHeight="1" thickBot="1" x14ac:dyDescent="0.25">
      <c r="A22" s="17"/>
      <c r="B22" s="18" t="s">
        <v>170</v>
      </c>
      <c r="C22" s="19">
        <f>SUM(C18,C19,C20,C21)</f>
        <v>32410</v>
      </c>
    </row>
    <row r="23" spans="1:3" ht="22.5" customHeight="1" thickBot="1" x14ac:dyDescent="0.25">
      <c r="A23" s="20">
        <v>2310</v>
      </c>
      <c r="B23" s="21" t="s">
        <v>15</v>
      </c>
      <c r="C23" s="22">
        <v>48015</v>
      </c>
    </row>
    <row r="24" spans="1:3" ht="22.5" customHeight="1" thickBot="1" x14ac:dyDescent="0.25">
      <c r="A24" s="20">
        <v>2320</v>
      </c>
      <c r="B24" s="21" t="s">
        <v>16</v>
      </c>
      <c r="C24" s="22">
        <v>3958</v>
      </c>
    </row>
    <row r="25" spans="1:3" ht="22.5" customHeight="1" thickBot="1" x14ac:dyDescent="0.25">
      <c r="A25" s="20">
        <v>2330</v>
      </c>
      <c r="B25" s="21" t="s">
        <v>17</v>
      </c>
      <c r="C25" s="22">
        <v>5500</v>
      </c>
    </row>
    <row r="26" spans="1:3" ht="22.5" customHeight="1" x14ac:dyDescent="0.2">
      <c r="A26" s="6">
        <v>2341</v>
      </c>
      <c r="B26" s="11" t="s">
        <v>18</v>
      </c>
      <c r="C26" s="14">
        <v>1181</v>
      </c>
    </row>
    <row r="27" spans="1:3" ht="22.5" customHeight="1" x14ac:dyDescent="0.2">
      <c r="A27" s="6">
        <v>2342</v>
      </c>
      <c r="B27" s="11" t="s">
        <v>19</v>
      </c>
      <c r="C27" s="14">
        <v>14979</v>
      </c>
    </row>
    <row r="28" spans="1:3" ht="22.5" customHeight="1" thickBot="1" x14ac:dyDescent="0.25">
      <c r="A28" s="6">
        <v>2343</v>
      </c>
      <c r="B28" s="11" t="s">
        <v>20</v>
      </c>
      <c r="C28" s="14">
        <v>229</v>
      </c>
    </row>
    <row r="29" spans="1:3" ht="22.5" customHeight="1" thickBot="1" x14ac:dyDescent="0.25">
      <c r="A29" s="20"/>
      <c r="B29" s="21" t="s">
        <v>171</v>
      </c>
      <c r="C29" s="22">
        <f>SUM(C26,C27,C28)</f>
        <v>16389</v>
      </c>
    </row>
    <row r="30" spans="1:3" ht="22.5" customHeight="1" thickBot="1" x14ac:dyDescent="0.25">
      <c r="A30" s="20">
        <v>2350</v>
      </c>
      <c r="B30" s="21" t="s">
        <v>21</v>
      </c>
      <c r="C30" s="22">
        <v>168</v>
      </c>
    </row>
    <row r="31" spans="1:3" ht="22.5" customHeight="1" thickBot="1" x14ac:dyDescent="0.25">
      <c r="A31" s="17"/>
      <c r="B31" s="18" t="s">
        <v>172</v>
      </c>
      <c r="C31" s="19">
        <f>SUM(C23,C24,C25,C29,C30)</f>
        <v>74030</v>
      </c>
    </row>
    <row r="32" spans="1:3" ht="22.5" customHeight="1" x14ac:dyDescent="0.2">
      <c r="A32" s="6">
        <v>2411</v>
      </c>
      <c r="B32" s="11" t="s">
        <v>22</v>
      </c>
      <c r="C32" s="14">
        <v>350</v>
      </c>
    </row>
    <row r="33" spans="1:3" ht="22.5" customHeight="1" x14ac:dyDescent="0.2">
      <c r="A33" s="6">
        <v>2412</v>
      </c>
      <c r="B33" s="11" t="s">
        <v>23</v>
      </c>
      <c r="C33" s="14">
        <v>2493</v>
      </c>
    </row>
    <row r="34" spans="1:3" ht="22.5" customHeight="1" x14ac:dyDescent="0.2">
      <c r="A34" s="6">
        <v>2413</v>
      </c>
      <c r="B34" s="11" t="s">
        <v>24</v>
      </c>
      <c r="C34" s="14">
        <v>5117</v>
      </c>
    </row>
    <row r="35" spans="1:3" ht="22.5" customHeight="1" x14ac:dyDescent="0.2">
      <c r="A35" s="6">
        <v>2414</v>
      </c>
      <c r="B35" s="11" t="s">
        <v>25</v>
      </c>
      <c r="C35" s="14">
        <v>883</v>
      </c>
    </row>
    <row r="36" spans="1:3" ht="22.5" customHeight="1" x14ac:dyDescent="0.2">
      <c r="A36" s="6">
        <v>2415</v>
      </c>
      <c r="B36" s="11" t="s">
        <v>26</v>
      </c>
      <c r="C36" s="14">
        <v>61</v>
      </c>
    </row>
    <row r="37" spans="1:3" ht="22.5" customHeight="1" thickBot="1" x14ac:dyDescent="0.25">
      <c r="A37" s="6">
        <v>2419</v>
      </c>
      <c r="B37" s="11" t="s">
        <v>27</v>
      </c>
      <c r="C37" s="14">
        <v>1057</v>
      </c>
    </row>
    <row r="38" spans="1:3" ht="22.5" customHeight="1" thickBot="1" x14ac:dyDescent="0.25">
      <c r="A38" s="20"/>
      <c r="B38" s="21" t="s">
        <v>165</v>
      </c>
      <c r="C38" s="22">
        <f>SUM(C32,C33,C34,C35,C36,C37)</f>
        <v>9961</v>
      </c>
    </row>
    <row r="39" spans="1:3" ht="22.5" customHeight="1" x14ac:dyDescent="0.2">
      <c r="A39" s="6">
        <v>2421</v>
      </c>
      <c r="B39" s="11" t="s">
        <v>28</v>
      </c>
      <c r="C39" s="14">
        <v>72</v>
      </c>
    </row>
    <row r="40" spans="1:3" ht="22.5" customHeight="1" x14ac:dyDescent="0.2">
      <c r="A40" s="6">
        <v>2422</v>
      </c>
      <c r="B40" s="11" t="s">
        <v>29</v>
      </c>
      <c r="C40" s="14">
        <v>603</v>
      </c>
    </row>
    <row r="41" spans="1:3" ht="22.5" customHeight="1" x14ac:dyDescent="0.2">
      <c r="A41" s="6">
        <v>2423</v>
      </c>
      <c r="B41" s="11" t="s">
        <v>30</v>
      </c>
      <c r="C41" s="14">
        <v>1211</v>
      </c>
    </row>
    <row r="42" spans="1:3" ht="22.5" customHeight="1" x14ac:dyDescent="0.2">
      <c r="A42" s="6">
        <v>2424</v>
      </c>
      <c r="B42" s="11" t="s">
        <v>31</v>
      </c>
      <c r="C42" s="14">
        <v>565</v>
      </c>
    </row>
    <row r="43" spans="1:3" ht="22.5" customHeight="1" x14ac:dyDescent="0.2">
      <c r="A43" s="6">
        <v>2425</v>
      </c>
      <c r="B43" s="11" t="s">
        <v>32</v>
      </c>
      <c r="C43" s="14">
        <v>85</v>
      </c>
    </row>
    <row r="44" spans="1:3" ht="22.5" customHeight="1" x14ac:dyDescent="0.2">
      <c r="A44" s="6">
        <v>2427</v>
      </c>
      <c r="B44" s="11" t="s">
        <v>33</v>
      </c>
      <c r="C44" s="14">
        <v>491</v>
      </c>
    </row>
    <row r="45" spans="1:3" ht="22.5" customHeight="1" thickBot="1" x14ac:dyDescent="0.25">
      <c r="A45" s="6">
        <v>2429</v>
      </c>
      <c r="B45" s="11" t="s">
        <v>34</v>
      </c>
      <c r="C45" s="14">
        <v>2370</v>
      </c>
    </row>
    <row r="46" spans="1:3" ht="22.5" customHeight="1" thickBot="1" x14ac:dyDescent="0.25">
      <c r="A46" s="20"/>
      <c r="B46" s="21" t="s">
        <v>149</v>
      </c>
      <c r="C46" s="22">
        <f>SUM(C39,C40,C41,C42,C43,C44,C45)</f>
        <v>5397</v>
      </c>
    </row>
    <row r="47" spans="1:3" ht="22.5" customHeight="1" x14ac:dyDescent="0.2">
      <c r="A47" s="6">
        <v>2431</v>
      </c>
      <c r="B47" s="11" t="s">
        <v>143</v>
      </c>
      <c r="C47" s="14">
        <v>88</v>
      </c>
    </row>
    <row r="48" spans="1:3" ht="22.5" customHeight="1" x14ac:dyDescent="0.2">
      <c r="A48" s="6">
        <v>2432</v>
      </c>
      <c r="B48" s="11" t="s">
        <v>35</v>
      </c>
      <c r="C48" s="14">
        <v>138</v>
      </c>
    </row>
    <row r="49" spans="1:3" ht="22.5" customHeight="1" x14ac:dyDescent="0.2">
      <c r="A49" s="6">
        <v>2433</v>
      </c>
      <c r="B49" s="11" t="s">
        <v>36</v>
      </c>
      <c r="C49" s="14">
        <v>67</v>
      </c>
    </row>
    <row r="50" spans="1:3" ht="22.5" customHeight="1" x14ac:dyDescent="0.2">
      <c r="A50" s="6">
        <v>2434</v>
      </c>
      <c r="B50" s="11" t="s">
        <v>37</v>
      </c>
      <c r="C50" s="14">
        <v>7</v>
      </c>
    </row>
    <row r="51" spans="1:3" ht="22.5" customHeight="1" thickBot="1" x14ac:dyDescent="0.25">
      <c r="A51" s="6">
        <v>2439</v>
      </c>
      <c r="B51" s="11" t="s">
        <v>38</v>
      </c>
      <c r="C51" s="14">
        <v>1366</v>
      </c>
    </row>
    <row r="52" spans="1:3" ht="22.5" customHeight="1" thickBot="1" x14ac:dyDescent="0.25">
      <c r="A52" s="20"/>
      <c r="B52" s="21" t="s">
        <v>168</v>
      </c>
      <c r="C52" s="22">
        <f>SUM(C47,C48,C49,C50,C51)</f>
        <v>1666</v>
      </c>
    </row>
    <row r="53" spans="1:3" ht="22.5" customHeight="1" x14ac:dyDescent="0.2">
      <c r="A53" s="6">
        <v>2441</v>
      </c>
      <c r="B53" s="11" t="s">
        <v>39</v>
      </c>
      <c r="C53" s="14">
        <v>3797</v>
      </c>
    </row>
    <row r="54" spans="1:3" ht="22.5" customHeight="1" x14ac:dyDescent="0.2">
      <c r="A54" s="6">
        <v>2442</v>
      </c>
      <c r="B54" s="11" t="s">
        <v>40</v>
      </c>
      <c r="C54" s="14">
        <v>3979</v>
      </c>
    </row>
    <row r="55" spans="1:3" ht="22.5" customHeight="1" x14ac:dyDescent="0.2">
      <c r="A55" s="6">
        <v>2443</v>
      </c>
      <c r="B55" s="11" t="s">
        <v>41</v>
      </c>
      <c r="C55" s="14">
        <v>190</v>
      </c>
    </row>
    <row r="56" spans="1:3" ht="22.5" customHeight="1" thickBot="1" x14ac:dyDescent="0.25">
      <c r="A56" s="6">
        <v>2449</v>
      </c>
      <c r="B56" s="11" t="s">
        <v>42</v>
      </c>
      <c r="C56" s="14">
        <v>11072</v>
      </c>
    </row>
    <row r="57" spans="1:3" ht="22.5" customHeight="1" thickBot="1" x14ac:dyDescent="0.25">
      <c r="A57" s="20"/>
      <c r="B57" s="21" t="s">
        <v>166</v>
      </c>
      <c r="C57" s="22">
        <f>SUM(C53,C54,C55,C56)</f>
        <v>19038</v>
      </c>
    </row>
    <row r="58" spans="1:3" ht="22.5" customHeight="1" x14ac:dyDescent="0.2">
      <c r="A58" s="6">
        <v>2451</v>
      </c>
      <c r="B58" s="11" t="s">
        <v>144</v>
      </c>
      <c r="C58" s="14">
        <v>15</v>
      </c>
    </row>
    <row r="59" spans="1:3" ht="22.5" customHeight="1" x14ac:dyDescent="0.2">
      <c r="A59" s="6">
        <v>2452</v>
      </c>
      <c r="B59" s="11" t="s">
        <v>43</v>
      </c>
      <c r="C59" s="14">
        <v>134</v>
      </c>
    </row>
    <row r="60" spans="1:3" ht="22.5" customHeight="1" x14ac:dyDescent="0.2">
      <c r="A60" s="6">
        <v>2453</v>
      </c>
      <c r="B60" s="11" t="s">
        <v>44</v>
      </c>
      <c r="C60" s="14">
        <v>59</v>
      </c>
    </row>
    <row r="61" spans="1:3" ht="22.5" customHeight="1" x14ac:dyDescent="0.2">
      <c r="A61" s="6">
        <v>2454</v>
      </c>
      <c r="B61" s="11" t="s">
        <v>107</v>
      </c>
      <c r="C61" s="14">
        <v>4</v>
      </c>
    </row>
    <row r="62" spans="1:3" ht="22.5" customHeight="1" thickBot="1" x14ac:dyDescent="0.25">
      <c r="A62" s="6">
        <v>2459</v>
      </c>
      <c r="B62" s="11" t="s">
        <v>45</v>
      </c>
      <c r="C62" s="14">
        <v>212</v>
      </c>
    </row>
    <row r="63" spans="1:3" ht="22.5" customHeight="1" thickBot="1" x14ac:dyDescent="0.25">
      <c r="A63" s="20"/>
      <c r="B63" s="21" t="s">
        <v>173</v>
      </c>
      <c r="C63" s="22">
        <f>SUM(C58,C59,C60,C61,C62)</f>
        <v>424</v>
      </c>
    </row>
    <row r="64" spans="1:3" ht="22.5" customHeight="1" thickBot="1" x14ac:dyDescent="0.25">
      <c r="A64" s="20">
        <v>2460</v>
      </c>
      <c r="B64" s="21" t="s">
        <v>46</v>
      </c>
      <c r="C64" s="22">
        <v>269</v>
      </c>
    </row>
    <row r="65" spans="1:3" ht="22.5" customHeight="1" thickBot="1" x14ac:dyDescent="0.25">
      <c r="A65" s="20">
        <v>2490</v>
      </c>
      <c r="B65" s="21" t="s">
        <v>47</v>
      </c>
      <c r="C65" s="22">
        <v>2765</v>
      </c>
    </row>
    <row r="66" spans="1:3" ht="22.5" customHeight="1" thickBot="1" x14ac:dyDescent="0.25">
      <c r="A66" s="17"/>
      <c r="B66" s="18" t="s">
        <v>174</v>
      </c>
      <c r="C66" s="19">
        <f>SUM(C38,C46,C52,C57,C63,C64,C65)</f>
        <v>39520</v>
      </c>
    </row>
    <row r="67" spans="1:3" ht="22.5" customHeight="1" x14ac:dyDescent="0.2">
      <c r="A67" s="6">
        <v>2611</v>
      </c>
      <c r="B67" s="11" t="s">
        <v>50</v>
      </c>
      <c r="C67" s="14">
        <v>59</v>
      </c>
    </row>
    <row r="68" spans="1:3" ht="22.5" customHeight="1" x14ac:dyDescent="0.2">
      <c r="A68" s="6">
        <v>2612</v>
      </c>
      <c r="B68" s="11" t="s">
        <v>51</v>
      </c>
      <c r="C68" s="14">
        <v>71</v>
      </c>
    </row>
    <row r="69" spans="1:3" ht="22.5" customHeight="1" x14ac:dyDescent="0.2">
      <c r="A69" s="6">
        <v>2613</v>
      </c>
      <c r="B69" s="11" t="s">
        <v>109</v>
      </c>
      <c r="C69" s="14">
        <v>313</v>
      </c>
    </row>
    <row r="70" spans="1:3" ht="22.5" customHeight="1" x14ac:dyDescent="0.2">
      <c r="A70" s="6">
        <v>2614</v>
      </c>
      <c r="B70" s="11" t="s">
        <v>110</v>
      </c>
      <c r="C70" s="14">
        <v>128</v>
      </c>
    </row>
    <row r="71" spans="1:3" ht="22.5" customHeight="1" x14ac:dyDescent="0.2">
      <c r="A71" s="6">
        <v>2615</v>
      </c>
      <c r="B71" s="11" t="s">
        <v>52</v>
      </c>
      <c r="C71" s="14">
        <v>25</v>
      </c>
    </row>
    <row r="72" spans="1:3" ht="22.5" customHeight="1" x14ac:dyDescent="0.2">
      <c r="A72" s="6">
        <v>2616</v>
      </c>
      <c r="B72" s="11" t="s">
        <v>53</v>
      </c>
      <c r="C72" s="14">
        <v>962</v>
      </c>
    </row>
    <row r="73" spans="1:3" ht="22.5" customHeight="1" thickBot="1" x14ac:dyDescent="0.25">
      <c r="A73" s="6">
        <v>2619</v>
      </c>
      <c r="B73" s="11" t="s">
        <v>111</v>
      </c>
      <c r="C73" s="14">
        <v>190</v>
      </c>
    </row>
    <row r="74" spans="1:3" ht="22.5" customHeight="1" thickBot="1" x14ac:dyDescent="0.25">
      <c r="A74" s="20"/>
      <c r="B74" s="21" t="s">
        <v>49</v>
      </c>
      <c r="C74" s="22">
        <f>SUM(C67,C68,C69,C70,C71,C72,C73)</f>
        <v>1748</v>
      </c>
    </row>
    <row r="75" spans="1:3" ht="22.5" customHeight="1" x14ac:dyDescent="0.2">
      <c r="A75" s="6">
        <v>2621</v>
      </c>
      <c r="B75" s="11" t="s">
        <v>55</v>
      </c>
      <c r="C75" s="14">
        <v>838</v>
      </c>
    </row>
    <row r="76" spans="1:3" ht="22.5" customHeight="1" x14ac:dyDescent="0.2">
      <c r="A76" s="6">
        <v>2622</v>
      </c>
      <c r="B76" s="11" t="s">
        <v>112</v>
      </c>
      <c r="C76" s="14">
        <v>36</v>
      </c>
    </row>
    <row r="77" spans="1:3" ht="22.5" customHeight="1" thickBot="1" x14ac:dyDescent="0.25">
      <c r="A77" s="6">
        <v>2626</v>
      </c>
      <c r="B77" s="11" t="s">
        <v>57</v>
      </c>
      <c r="C77" s="14">
        <v>28</v>
      </c>
    </row>
    <row r="78" spans="1:3" ht="22.5" customHeight="1" thickBot="1" x14ac:dyDescent="0.25">
      <c r="A78" s="20"/>
      <c r="B78" s="21" t="s">
        <v>54</v>
      </c>
      <c r="C78" s="22">
        <f>SUM(C75,C76,C77)</f>
        <v>902</v>
      </c>
    </row>
    <row r="79" spans="1:3" ht="22.5" customHeight="1" thickBot="1" x14ac:dyDescent="0.25">
      <c r="A79" s="20">
        <v>2630</v>
      </c>
      <c r="B79" s="21" t="s">
        <v>58</v>
      </c>
      <c r="C79" s="22">
        <v>496</v>
      </c>
    </row>
    <row r="80" spans="1:3" ht="22.5" customHeight="1" x14ac:dyDescent="0.2">
      <c r="A80" s="6">
        <v>2641</v>
      </c>
      <c r="B80" s="11" t="s">
        <v>60</v>
      </c>
      <c r="C80" s="14">
        <v>887</v>
      </c>
    </row>
    <row r="81" spans="1:3" ht="22.5" customHeight="1" x14ac:dyDescent="0.2">
      <c r="A81" s="6">
        <v>2642</v>
      </c>
      <c r="B81" s="11" t="s">
        <v>61</v>
      </c>
      <c r="C81" s="14">
        <v>181</v>
      </c>
    </row>
    <row r="82" spans="1:3" ht="22.5" customHeight="1" x14ac:dyDescent="0.2">
      <c r="A82" s="6">
        <v>2643</v>
      </c>
      <c r="B82" s="11" t="s">
        <v>115</v>
      </c>
      <c r="C82" s="14">
        <v>1227</v>
      </c>
    </row>
    <row r="83" spans="1:3" ht="22.5" customHeight="1" x14ac:dyDescent="0.2">
      <c r="A83" s="6">
        <v>2644</v>
      </c>
      <c r="B83" s="11" t="s">
        <v>62</v>
      </c>
      <c r="C83" s="14">
        <v>3733</v>
      </c>
    </row>
    <row r="84" spans="1:3" ht="22.5" customHeight="1" x14ac:dyDescent="0.2">
      <c r="A84" s="6">
        <v>2645</v>
      </c>
      <c r="B84" s="11" t="s">
        <v>63</v>
      </c>
      <c r="C84" s="14">
        <v>7</v>
      </c>
    </row>
    <row r="85" spans="1:3" ht="22.5" customHeight="1" thickBot="1" x14ac:dyDescent="0.25">
      <c r="A85" s="6">
        <v>2646</v>
      </c>
      <c r="B85" s="11" t="s">
        <v>116</v>
      </c>
      <c r="C85" s="14">
        <v>21</v>
      </c>
    </row>
    <row r="86" spans="1:3" ht="22.5" customHeight="1" thickBot="1" x14ac:dyDescent="0.25">
      <c r="A86" s="20"/>
      <c r="B86" s="21" t="s">
        <v>59</v>
      </c>
      <c r="C86" s="22">
        <f>SUM(C80,C81,C82,C83,C84,C85)</f>
        <v>6056</v>
      </c>
    </row>
    <row r="87" spans="1:3" ht="22.5" customHeight="1" thickBot="1" x14ac:dyDescent="0.25">
      <c r="A87" s="20">
        <v>2650</v>
      </c>
      <c r="B87" s="21" t="s">
        <v>117</v>
      </c>
      <c r="C87" s="22">
        <v>353</v>
      </c>
    </row>
    <row r="88" spans="1:3" ht="22.5" customHeight="1" x14ac:dyDescent="0.2">
      <c r="A88" s="6">
        <v>2661</v>
      </c>
      <c r="B88" s="11" t="s">
        <v>119</v>
      </c>
      <c r="C88" s="14">
        <v>4953</v>
      </c>
    </row>
    <row r="89" spans="1:3" ht="22.5" customHeight="1" x14ac:dyDescent="0.2">
      <c r="A89" s="6">
        <v>2662</v>
      </c>
      <c r="B89" s="11" t="s">
        <v>120</v>
      </c>
      <c r="C89" s="14">
        <v>475</v>
      </c>
    </row>
    <row r="90" spans="1:3" ht="22.5" customHeight="1" x14ac:dyDescent="0.2">
      <c r="A90" s="6">
        <v>2663</v>
      </c>
      <c r="B90" s="11" t="s">
        <v>121</v>
      </c>
      <c r="C90" s="14">
        <v>3730</v>
      </c>
    </row>
    <row r="91" spans="1:3" ht="22.5" customHeight="1" x14ac:dyDescent="0.2">
      <c r="A91" s="6">
        <v>2664</v>
      </c>
      <c r="B91" s="11" t="s">
        <v>64</v>
      </c>
      <c r="C91" s="14">
        <v>9</v>
      </c>
    </row>
    <row r="92" spans="1:3" ht="22.5" customHeight="1" x14ac:dyDescent="0.2">
      <c r="A92" s="6">
        <v>2665</v>
      </c>
      <c r="B92" s="11" t="s">
        <v>65</v>
      </c>
      <c r="C92" s="14">
        <v>2779</v>
      </c>
    </row>
    <row r="93" spans="1:3" ht="22.5" customHeight="1" thickBot="1" x14ac:dyDescent="0.25">
      <c r="A93" s="6">
        <v>2667</v>
      </c>
      <c r="B93" s="11" t="s">
        <v>66</v>
      </c>
      <c r="C93" s="14">
        <v>1510</v>
      </c>
    </row>
    <row r="94" spans="1:3" ht="22.5" customHeight="1" thickBot="1" x14ac:dyDescent="0.25">
      <c r="A94" s="20"/>
      <c r="B94" s="21" t="s">
        <v>118</v>
      </c>
      <c r="C94" s="22">
        <f>SUM(C88,C89,C90,C91,C92,C93)</f>
        <v>13456</v>
      </c>
    </row>
    <row r="95" spans="1:3" ht="22.5" customHeight="1" thickBot="1" x14ac:dyDescent="0.25">
      <c r="A95" s="20">
        <v>2670</v>
      </c>
      <c r="B95" s="21" t="s">
        <v>123</v>
      </c>
      <c r="C95" s="22">
        <v>134</v>
      </c>
    </row>
    <row r="96" spans="1:3" ht="22.5" customHeight="1" thickBot="1" x14ac:dyDescent="0.25">
      <c r="A96" s="17"/>
      <c r="B96" s="18" t="s">
        <v>48</v>
      </c>
      <c r="C96" s="19">
        <f>SUM(C74,C78,C79,C86,C87,C94,C95)</f>
        <v>23145</v>
      </c>
    </row>
    <row r="97" spans="1:3" ht="22.5" customHeight="1" thickBot="1" x14ac:dyDescent="0.25">
      <c r="A97" s="20">
        <v>2810</v>
      </c>
      <c r="B97" s="21" t="s">
        <v>67</v>
      </c>
      <c r="C97" s="22">
        <v>14515</v>
      </c>
    </row>
    <row r="98" spans="1:3" ht="22.5" customHeight="1" thickBot="1" x14ac:dyDescent="0.25">
      <c r="A98" s="20">
        <v>2820</v>
      </c>
      <c r="B98" s="21" t="s">
        <v>68</v>
      </c>
      <c r="C98" s="22">
        <v>1009</v>
      </c>
    </row>
    <row r="99" spans="1:3" ht="22.5" customHeight="1" x14ac:dyDescent="0.2">
      <c r="A99" s="6">
        <v>2831</v>
      </c>
      <c r="B99" s="11" t="s">
        <v>69</v>
      </c>
      <c r="C99" s="14">
        <v>891</v>
      </c>
    </row>
    <row r="100" spans="1:3" ht="22.5" customHeight="1" x14ac:dyDescent="0.2">
      <c r="A100" s="6">
        <v>2832</v>
      </c>
      <c r="B100" s="11" t="s">
        <v>70</v>
      </c>
      <c r="C100" s="14">
        <v>1108</v>
      </c>
    </row>
    <row r="101" spans="1:3" ht="22.5" customHeight="1" thickBot="1" x14ac:dyDescent="0.25">
      <c r="A101" s="6">
        <v>2835</v>
      </c>
      <c r="B101" s="11" t="s">
        <v>72</v>
      </c>
      <c r="C101" s="14">
        <v>71</v>
      </c>
    </row>
    <row r="102" spans="1:3" ht="22.5" customHeight="1" thickBot="1" x14ac:dyDescent="0.25">
      <c r="A102" s="20"/>
      <c r="B102" s="21" t="s">
        <v>167</v>
      </c>
      <c r="C102" s="22">
        <f>SUM(C99,C100,C101)</f>
        <v>2070</v>
      </c>
    </row>
    <row r="103" spans="1:3" ht="22.5" customHeight="1" thickBot="1" x14ac:dyDescent="0.25">
      <c r="A103" s="20">
        <v>2840</v>
      </c>
      <c r="B103" s="21" t="s">
        <v>73</v>
      </c>
      <c r="C103" s="22">
        <v>28495</v>
      </c>
    </row>
    <row r="104" spans="1:3" ht="22.5" customHeight="1" thickBot="1" x14ac:dyDescent="0.25">
      <c r="A104" s="20">
        <v>2850</v>
      </c>
      <c r="B104" s="21" t="s">
        <v>74</v>
      </c>
      <c r="C104" s="22">
        <v>276</v>
      </c>
    </row>
    <row r="105" spans="1:3" ht="22.5" customHeight="1" thickBot="1" x14ac:dyDescent="0.25">
      <c r="A105" s="17"/>
      <c r="B105" s="18" t="s">
        <v>175</v>
      </c>
      <c r="C105" s="19">
        <f>SUM(C97,C98,C102,C103,C104)</f>
        <v>46365</v>
      </c>
    </row>
    <row r="106" spans="1:3" ht="22.5" customHeight="1" thickBot="1" x14ac:dyDescent="0.25">
      <c r="A106" s="23"/>
      <c r="B106" s="24" t="s">
        <v>178</v>
      </c>
      <c r="C106" s="25">
        <f>SUM(C22,C31,C66,C96,C105)</f>
        <v>215470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opLeftCell="A35" workbookViewId="0">
      <selection activeCell="C59" sqref="C59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16" customWidth="1"/>
    <col min="4" max="16384" width="7.1640625" style="5"/>
  </cols>
  <sheetData>
    <row r="1" spans="1:3" s="3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thickBot="1" x14ac:dyDescent="0.25">
      <c r="A2" s="20">
        <v>2110</v>
      </c>
      <c r="B2" s="21" t="s">
        <v>11</v>
      </c>
      <c r="C2" s="22">
        <v>32</v>
      </c>
    </row>
    <row r="3" spans="1:3" ht="22.5" customHeight="1" thickBot="1" x14ac:dyDescent="0.25">
      <c r="A3" s="20">
        <v>2120</v>
      </c>
      <c r="B3" s="21" t="s">
        <v>12</v>
      </c>
      <c r="C3" s="22">
        <v>16119</v>
      </c>
    </row>
    <row r="4" spans="1:3" ht="22.5" customHeight="1" thickBot="1" x14ac:dyDescent="0.25">
      <c r="A4" s="20">
        <v>2130</v>
      </c>
      <c r="B4" s="21" t="s">
        <v>13</v>
      </c>
      <c r="C4" s="22">
        <v>830</v>
      </c>
    </row>
    <row r="5" spans="1:3" ht="22.5" customHeight="1" thickBot="1" x14ac:dyDescent="0.25">
      <c r="A5" s="20">
        <v>2140</v>
      </c>
      <c r="B5" s="21" t="s">
        <v>14</v>
      </c>
      <c r="C5" s="22">
        <v>324</v>
      </c>
    </row>
    <row r="6" spans="1:3" ht="22.5" customHeight="1" thickBot="1" x14ac:dyDescent="0.25">
      <c r="A6" s="17"/>
      <c r="B6" s="18" t="s">
        <v>170</v>
      </c>
      <c r="C6" s="19">
        <f>SUM(C2,C3,C4,C5)</f>
        <v>17305</v>
      </c>
    </row>
    <row r="7" spans="1:3" ht="22.5" customHeight="1" thickBot="1" x14ac:dyDescent="0.25">
      <c r="A7" s="20">
        <v>2310</v>
      </c>
      <c r="B7" s="21" t="s">
        <v>15</v>
      </c>
      <c r="C7" s="22">
        <v>5041</v>
      </c>
    </row>
    <row r="8" spans="1:3" ht="22.5" customHeight="1" thickBot="1" x14ac:dyDescent="0.25">
      <c r="A8" s="20">
        <v>2320</v>
      </c>
      <c r="B8" s="21" t="s">
        <v>16</v>
      </c>
      <c r="C8" s="22">
        <v>332</v>
      </c>
    </row>
    <row r="9" spans="1:3" ht="22.5" customHeight="1" thickBot="1" x14ac:dyDescent="0.25">
      <c r="A9" s="20">
        <v>2330</v>
      </c>
      <c r="B9" s="21" t="s">
        <v>17</v>
      </c>
      <c r="C9" s="22">
        <v>342</v>
      </c>
    </row>
    <row r="10" spans="1:3" ht="22.5" customHeight="1" x14ac:dyDescent="0.2">
      <c r="A10" s="6">
        <v>2341</v>
      </c>
      <c r="B10" s="11" t="s">
        <v>18</v>
      </c>
      <c r="C10" s="15">
        <v>244</v>
      </c>
    </row>
    <row r="11" spans="1:3" ht="22.5" customHeight="1" x14ac:dyDescent="0.2">
      <c r="A11" s="6">
        <v>2342</v>
      </c>
      <c r="B11" s="11" t="s">
        <v>19</v>
      </c>
      <c r="C11" s="15">
        <v>658</v>
      </c>
    </row>
    <row r="12" spans="1:3" ht="22.5" customHeight="1" thickBot="1" x14ac:dyDescent="0.25">
      <c r="A12" s="6">
        <v>2343</v>
      </c>
      <c r="B12" s="11" t="s">
        <v>20</v>
      </c>
      <c r="C12" s="15">
        <v>18</v>
      </c>
    </row>
    <row r="13" spans="1:3" ht="22.5" customHeight="1" thickBot="1" x14ac:dyDescent="0.25">
      <c r="A13" s="20"/>
      <c r="B13" s="21" t="s">
        <v>171</v>
      </c>
      <c r="C13" s="22">
        <f>SUM(C10,C11,C12)</f>
        <v>920</v>
      </c>
    </row>
    <row r="14" spans="1:3" ht="22.5" customHeight="1" thickBot="1" x14ac:dyDescent="0.25">
      <c r="A14" s="20">
        <v>2350</v>
      </c>
      <c r="B14" s="21" t="s">
        <v>21</v>
      </c>
      <c r="C14" s="22">
        <v>88</v>
      </c>
    </row>
    <row r="15" spans="1:3" ht="22.5" customHeight="1" thickBot="1" x14ac:dyDescent="0.25">
      <c r="A15" s="17"/>
      <c r="B15" s="18" t="s">
        <v>172</v>
      </c>
      <c r="C15" s="19">
        <f>SUM(C7,C8,C9,C13,C14)</f>
        <v>6723</v>
      </c>
    </row>
    <row r="16" spans="1:3" ht="22.5" customHeight="1" x14ac:dyDescent="0.2">
      <c r="A16" s="6">
        <v>2411</v>
      </c>
      <c r="B16" s="11" t="s">
        <v>22</v>
      </c>
      <c r="C16" s="15">
        <v>231</v>
      </c>
    </row>
    <row r="17" spans="1:3" ht="22.5" customHeight="1" x14ac:dyDescent="0.2">
      <c r="A17" s="6">
        <v>2412</v>
      </c>
      <c r="B17" s="11" t="s">
        <v>23</v>
      </c>
      <c r="C17" s="15">
        <v>1865</v>
      </c>
    </row>
    <row r="18" spans="1:3" ht="22.5" customHeight="1" x14ac:dyDescent="0.2">
      <c r="A18" s="6">
        <v>2413</v>
      </c>
      <c r="B18" s="11" t="s">
        <v>24</v>
      </c>
      <c r="C18" s="15">
        <v>1572</v>
      </c>
    </row>
    <row r="19" spans="1:3" ht="22.5" customHeight="1" x14ac:dyDescent="0.2">
      <c r="A19" s="6">
        <v>2414</v>
      </c>
      <c r="B19" s="11" t="s">
        <v>25</v>
      </c>
      <c r="C19" s="15">
        <v>106</v>
      </c>
    </row>
    <row r="20" spans="1:3" ht="22.5" customHeight="1" x14ac:dyDescent="0.2">
      <c r="A20" s="6">
        <v>2415</v>
      </c>
      <c r="B20" s="11" t="s">
        <v>26</v>
      </c>
      <c r="C20" s="15">
        <v>28</v>
      </c>
    </row>
    <row r="21" spans="1:3" ht="22.5" customHeight="1" thickBot="1" x14ac:dyDescent="0.25">
      <c r="A21" s="6">
        <v>2419</v>
      </c>
      <c r="B21" s="11" t="s">
        <v>27</v>
      </c>
      <c r="C21" s="15">
        <v>437</v>
      </c>
    </row>
    <row r="22" spans="1:3" ht="22.5" customHeight="1" thickBot="1" x14ac:dyDescent="0.25">
      <c r="A22" s="20"/>
      <c r="B22" s="21" t="s">
        <v>165</v>
      </c>
      <c r="C22" s="22">
        <f>SUM(C16,C17,C18,C19,C20,C21)</f>
        <v>4239</v>
      </c>
    </row>
    <row r="23" spans="1:3" ht="22.5" customHeight="1" x14ac:dyDescent="0.2">
      <c r="A23" s="6">
        <v>2421</v>
      </c>
      <c r="B23" s="11" t="s">
        <v>28</v>
      </c>
      <c r="C23" s="15">
        <v>102</v>
      </c>
    </row>
    <row r="24" spans="1:3" ht="22.5" customHeight="1" x14ac:dyDescent="0.2">
      <c r="A24" s="6">
        <v>2422</v>
      </c>
      <c r="B24" s="11" t="s">
        <v>29</v>
      </c>
      <c r="C24" s="15">
        <v>415</v>
      </c>
    </row>
    <row r="25" spans="1:3" ht="22.5" customHeight="1" x14ac:dyDescent="0.2">
      <c r="A25" s="6">
        <v>2423</v>
      </c>
      <c r="B25" s="11" t="s">
        <v>30</v>
      </c>
      <c r="C25" s="15">
        <v>509</v>
      </c>
    </row>
    <row r="26" spans="1:3" ht="22.5" customHeight="1" x14ac:dyDescent="0.2">
      <c r="A26" s="6">
        <v>2424</v>
      </c>
      <c r="B26" s="11" t="s">
        <v>31</v>
      </c>
      <c r="C26" s="15">
        <v>81</v>
      </c>
    </row>
    <row r="27" spans="1:3" ht="22.5" customHeight="1" x14ac:dyDescent="0.2">
      <c r="A27" s="6">
        <v>2425</v>
      </c>
      <c r="B27" s="11" t="s">
        <v>32</v>
      </c>
      <c r="C27" s="15">
        <v>23</v>
      </c>
    </row>
    <row r="28" spans="1:3" ht="22.5" customHeight="1" x14ac:dyDescent="0.2">
      <c r="A28" s="6">
        <v>2427</v>
      </c>
      <c r="B28" s="11" t="s">
        <v>33</v>
      </c>
      <c r="C28" s="15">
        <v>94</v>
      </c>
    </row>
    <row r="29" spans="1:3" ht="22.5" customHeight="1" thickBot="1" x14ac:dyDescent="0.25">
      <c r="A29" s="6">
        <v>2429</v>
      </c>
      <c r="B29" s="11" t="s">
        <v>34</v>
      </c>
      <c r="C29" s="15">
        <v>1207</v>
      </c>
    </row>
    <row r="30" spans="1:3" ht="22.5" customHeight="1" thickBot="1" x14ac:dyDescent="0.25">
      <c r="A30" s="20"/>
      <c r="B30" s="21" t="s">
        <v>149</v>
      </c>
      <c r="C30" s="22">
        <f>SUM(C23,C24,C25,C26,C27,C28,C29)</f>
        <v>2431</v>
      </c>
    </row>
    <row r="31" spans="1:3" ht="22.5" customHeight="1" x14ac:dyDescent="0.2">
      <c r="A31" s="6">
        <v>2432</v>
      </c>
      <c r="B31" s="11" t="s">
        <v>35</v>
      </c>
      <c r="C31" s="15">
        <v>1</v>
      </c>
    </row>
    <row r="32" spans="1:3" ht="22.5" customHeight="1" x14ac:dyDescent="0.2">
      <c r="A32" s="6">
        <v>2433</v>
      </c>
      <c r="B32" s="11" t="s">
        <v>36</v>
      </c>
      <c r="C32" s="15">
        <v>2</v>
      </c>
    </row>
    <row r="33" spans="1:3" ht="22.5" customHeight="1" x14ac:dyDescent="0.2">
      <c r="A33" s="6">
        <v>2434</v>
      </c>
      <c r="B33" s="11" t="s">
        <v>37</v>
      </c>
      <c r="C33" s="15">
        <v>1</v>
      </c>
    </row>
    <row r="34" spans="1:3" ht="22.5" customHeight="1" thickBot="1" x14ac:dyDescent="0.25">
      <c r="A34" s="6">
        <v>2439</v>
      </c>
      <c r="B34" s="11" t="s">
        <v>38</v>
      </c>
      <c r="C34" s="15">
        <v>134</v>
      </c>
    </row>
    <row r="35" spans="1:3" ht="22.5" customHeight="1" thickBot="1" x14ac:dyDescent="0.25">
      <c r="A35" s="20"/>
      <c r="B35" s="21" t="s">
        <v>168</v>
      </c>
      <c r="C35" s="22">
        <f>SUM(C31,C32,C33,C34)</f>
        <v>138</v>
      </c>
    </row>
    <row r="36" spans="1:3" ht="22.5" customHeight="1" x14ac:dyDescent="0.2">
      <c r="A36" s="6">
        <v>2441</v>
      </c>
      <c r="B36" s="11" t="s">
        <v>39</v>
      </c>
      <c r="C36" s="15">
        <v>301</v>
      </c>
    </row>
    <row r="37" spans="1:3" ht="22.5" customHeight="1" x14ac:dyDescent="0.2">
      <c r="A37" s="6">
        <v>2442</v>
      </c>
      <c r="B37" s="11" t="s">
        <v>40</v>
      </c>
      <c r="C37" s="15">
        <v>1135</v>
      </c>
    </row>
    <row r="38" spans="1:3" ht="22.5" customHeight="1" x14ac:dyDescent="0.2">
      <c r="A38" s="6">
        <v>2443</v>
      </c>
      <c r="B38" s="11" t="s">
        <v>41</v>
      </c>
      <c r="C38" s="15">
        <v>8</v>
      </c>
    </row>
    <row r="39" spans="1:3" ht="22.5" customHeight="1" thickBot="1" x14ac:dyDescent="0.25">
      <c r="A39" s="6">
        <v>2449</v>
      </c>
      <c r="B39" s="11" t="s">
        <v>42</v>
      </c>
      <c r="C39" s="15">
        <v>3968</v>
      </c>
    </row>
    <row r="40" spans="1:3" ht="22.5" customHeight="1" thickBot="1" x14ac:dyDescent="0.25">
      <c r="A40" s="20"/>
      <c r="B40" s="21" t="s">
        <v>166</v>
      </c>
      <c r="C40" s="22">
        <f>SUM(C36,C37,C38,C39)</f>
        <v>5412</v>
      </c>
    </row>
    <row r="41" spans="1:3" ht="22.5" customHeight="1" x14ac:dyDescent="0.2">
      <c r="A41" s="6">
        <v>2452</v>
      </c>
      <c r="B41" s="11" t="s">
        <v>43</v>
      </c>
      <c r="C41" s="15">
        <v>21</v>
      </c>
    </row>
    <row r="42" spans="1:3" ht="22.5" customHeight="1" x14ac:dyDescent="0.2">
      <c r="A42" s="6">
        <v>2453</v>
      </c>
      <c r="B42" s="11" t="s">
        <v>44</v>
      </c>
      <c r="C42" s="15">
        <v>17</v>
      </c>
    </row>
    <row r="43" spans="1:3" ht="22.5" customHeight="1" thickBot="1" x14ac:dyDescent="0.25">
      <c r="A43" s="6">
        <v>2459</v>
      </c>
      <c r="B43" s="11" t="s">
        <v>45</v>
      </c>
      <c r="C43" s="15">
        <v>153</v>
      </c>
    </row>
    <row r="44" spans="1:3" ht="22.5" customHeight="1" thickBot="1" x14ac:dyDescent="0.25">
      <c r="A44" s="20"/>
      <c r="B44" s="21" t="s">
        <v>173</v>
      </c>
      <c r="C44" s="22">
        <f>SUM(C41,C42,C43)</f>
        <v>191</v>
      </c>
    </row>
    <row r="45" spans="1:3" ht="22.5" customHeight="1" thickBot="1" x14ac:dyDescent="0.25">
      <c r="A45" s="20">
        <v>2460</v>
      </c>
      <c r="B45" s="21" t="s">
        <v>46</v>
      </c>
      <c r="C45" s="22">
        <v>20</v>
      </c>
    </row>
    <row r="46" spans="1:3" ht="22.5" customHeight="1" thickBot="1" x14ac:dyDescent="0.25">
      <c r="A46" s="20">
        <v>2490</v>
      </c>
      <c r="B46" s="21" t="s">
        <v>47</v>
      </c>
      <c r="C46" s="22">
        <v>5004</v>
      </c>
    </row>
    <row r="47" spans="1:3" ht="22.5" customHeight="1" thickBot="1" x14ac:dyDescent="0.25">
      <c r="A47" s="17"/>
      <c r="B47" s="18" t="s">
        <v>174</v>
      </c>
      <c r="C47" s="19">
        <f>SUM(C22,C30,C35,C40,C44,C45,C46)</f>
        <v>17435</v>
      </c>
    </row>
    <row r="48" spans="1:3" ht="22.5" customHeight="1" thickBot="1" x14ac:dyDescent="0.25">
      <c r="A48" s="20">
        <v>2810</v>
      </c>
      <c r="B48" s="21" t="s">
        <v>67</v>
      </c>
      <c r="C48" s="22">
        <v>1882</v>
      </c>
    </row>
    <row r="49" spans="1:3" ht="22.5" customHeight="1" thickBot="1" x14ac:dyDescent="0.25">
      <c r="A49" s="20">
        <v>2820</v>
      </c>
      <c r="B49" s="21" t="s">
        <v>68</v>
      </c>
      <c r="C49" s="22">
        <v>156</v>
      </c>
    </row>
    <row r="50" spans="1:3" ht="22.5" customHeight="1" x14ac:dyDescent="0.2">
      <c r="A50" s="6">
        <v>2831</v>
      </c>
      <c r="B50" s="11" t="s">
        <v>69</v>
      </c>
      <c r="C50" s="15">
        <v>284</v>
      </c>
    </row>
    <row r="51" spans="1:3" ht="22.5" customHeight="1" x14ac:dyDescent="0.2">
      <c r="A51" s="6">
        <v>2832</v>
      </c>
      <c r="B51" s="11" t="s">
        <v>70</v>
      </c>
      <c r="C51" s="15">
        <v>520</v>
      </c>
    </row>
    <row r="52" spans="1:3" ht="22.5" customHeight="1" x14ac:dyDescent="0.2">
      <c r="A52" s="6">
        <v>2833</v>
      </c>
      <c r="B52" s="11" t="s">
        <v>71</v>
      </c>
      <c r="C52" s="15">
        <v>16</v>
      </c>
    </row>
    <row r="53" spans="1:3" ht="22.5" customHeight="1" thickBot="1" x14ac:dyDescent="0.25">
      <c r="A53" s="6">
        <v>2835</v>
      </c>
      <c r="B53" s="11" t="s">
        <v>72</v>
      </c>
      <c r="C53" s="15">
        <v>4</v>
      </c>
    </row>
    <row r="54" spans="1:3" ht="22.5" customHeight="1" thickBot="1" x14ac:dyDescent="0.25">
      <c r="A54" s="20"/>
      <c r="B54" s="21" t="s">
        <v>167</v>
      </c>
      <c r="C54" s="22">
        <f>SUM(C50,C51,C52,C53)</f>
        <v>824</v>
      </c>
    </row>
    <row r="55" spans="1:3" ht="22.5" customHeight="1" thickBot="1" x14ac:dyDescent="0.25">
      <c r="A55" s="20">
        <v>2840</v>
      </c>
      <c r="B55" s="21" t="s">
        <v>73</v>
      </c>
      <c r="C55" s="22">
        <v>435</v>
      </c>
    </row>
    <row r="56" spans="1:3" ht="22.5" customHeight="1" thickBot="1" x14ac:dyDescent="0.25">
      <c r="A56" s="20">
        <v>2850</v>
      </c>
      <c r="B56" s="21" t="s">
        <v>74</v>
      </c>
      <c r="C56" s="22">
        <v>632</v>
      </c>
    </row>
    <row r="57" spans="1:3" ht="22.5" customHeight="1" thickBot="1" x14ac:dyDescent="0.25">
      <c r="A57" s="17"/>
      <c r="B57" s="18" t="s">
        <v>175</v>
      </c>
      <c r="C57" s="19">
        <f>SUM(C48,C49,C54,C55,C56)</f>
        <v>3929</v>
      </c>
    </row>
    <row r="58" spans="1:3" ht="22.5" customHeight="1" thickBot="1" x14ac:dyDescent="0.25">
      <c r="A58" s="23"/>
      <c r="B58" s="24" t="s">
        <v>178</v>
      </c>
      <c r="C58" s="25">
        <f>SUM(C6,C15,C47,C57)</f>
        <v>45392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AB58A-F8D9-4542-97A8-2A6718FBC8B1}">
  <dimension ref="A1:AZ41"/>
  <sheetViews>
    <sheetView workbookViewId="0">
      <selection activeCell="H27" sqref="H27"/>
    </sheetView>
  </sheetViews>
  <sheetFormatPr baseColWidth="10" defaultRowHeight="15" x14ac:dyDescent="0.2"/>
  <cols>
    <col min="1" max="1" width="61.33203125" customWidth="1"/>
  </cols>
  <sheetData>
    <row r="1" spans="1:52" x14ac:dyDescent="0.2">
      <c r="A1" s="43" t="s">
        <v>309</v>
      </c>
      <c r="B1" s="42" t="s">
        <v>308</v>
      </c>
      <c r="C1" s="41" t="s">
        <v>307</v>
      </c>
      <c r="D1" s="41" t="s">
        <v>306</v>
      </c>
      <c r="E1" s="41" t="s">
        <v>305</v>
      </c>
      <c r="F1" s="41" t="s">
        <v>304</v>
      </c>
      <c r="G1" s="41" t="s">
        <v>303</v>
      </c>
      <c r="H1" s="41" t="s">
        <v>302</v>
      </c>
      <c r="I1" s="41" t="s">
        <v>301</v>
      </c>
      <c r="J1" s="41" t="s">
        <v>300</v>
      </c>
      <c r="K1" s="41" t="s">
        <v>299</v>
      </c>
      <c r="L1" s="41" t="s">
        <v>298</v>
      </c>
      <c r="M1" s="41" t="s">
        <v>297</v>
      </c>
      <c r="N1" s="41" t="s">
        <v>296</v>
      </c>
      <c r="O1" s="41" t="s">
        <v>295</v>
      </c>
      <c r="P1" s="41" t="s">
        <v>294</v>
      </c>
      <c r="Q1" s="41" t="s">
        <v>293</v>
      </c>
      <c r="R1" s="41" t="s">
        <v>292</v>
      </c>
      <c r="S1" s="41" t="s">
        <v>291</v>
      </c>
      <c r="T1" s="41" t="s">
        <v>290</v>
      </c>
      <c r="U1" s="41" t="s">
        <v>289</v>
      </c>
      <c r="V1" s="41" t="s">
        <v>288</v>
      </c>
      <c r="W1" s="41" t="s">
        <v>287</v>
      </c>
      <c r="X1" s="41" t="s">
        <v>286</v>
      </c>
      <c r="Y1" s="41" t="s">
        <v>285</v>
      </c>
      <c r="Z1" s="41" t="s">
        <v>284</v>
      </c>
      <c r="AA1" s="41" t="s">
        <v>283</v>
      </c>
      <c r="AB1" s="41" t="s">
        <v>282</v>
      </c>
      <c r="AC1" s="41" t="s">
        <v>281</v>
      </c>
      <c r="AD1" s="41" t="s">
        <v>280</v>
      </c>
      <c r="AE1" s="41" t="s">
        <v>279</v>
      </c>
      <c r="AF1" s="41" t="s">
        <v>278</v>
      </c>
      <c r="AG1" s="41" t="s">
        <v>277</v>
      </c>
      <c r="AH1" s="41" t="s">
        <v>276</v>
      </c>
      <c r="AI1" s="41" t="s">
        <v>275</v>
      </c>
      <c r="AJ1" s="41" t="s">
        <v>274</v>
      </c>
      <c r="AK1" s="41" t="s">
        <v>273</v>
      </c>
      <c r="AL1" s="41" t="s">
        <v>272</v>
      </c>
      <c r="AM1" s="41" t="s">
        <v>271</v>
      </c>
      <c r="AN1" s="41" t="s">
        <v>270</v>
      </c>
      <c r="AO1" s="41" t="s">
        <v>269</v>
      </c>
      <c r="AP1" s="41" t="s">
        <v>268</v>
      </c>
      <c r="AQ1" s="41" t="s">
        <v>267</v>
      </c>
      <c r="AR1" s="41" t="s">
        <v>266</v>
      </c>
      <c r="AS1" s="41" t="s">
        <v>265</v>
      </c>
      <c r="AT1" s="41" t="s">
        <v>264</v>
      </c>
      <c r="AU1" s="41" t="s">
        <v>263</v>
      </c>
      <c r="AV1" s="41" t="s">
        <v>262</v>
      </c>
      <c r="AW1" s="41" t="s">
        <v>261</v>
      </c>
      <c r="AX1" s="41" t="s">
        <v>260</v>
      </c>
      <c r="AY1" s="41" t="s">
        <v>259</v>
      </c>
      <c r="AZ1" s="41" t="s">
        <v>258</v>
      </c>
    </row>
    <row r="2" spans="1:52" x14ac:dyDescent="0.2">
      <c r="A2" s="40" t="s">
        <v>257</v>
      </c>
      <c r="B2" s="38">
        <v>1118</v>
      </c>
      <c r="C2" s="37">
        <v>118</v>
      </c>
      <c r="D2" s="37">
        <v>1218</v>
      </c>
      <c r="E2" s="37">
        <v>714</v>
      </c>
      <c r="F2" s="37">
        <v>8738</v>
      </c>
      <c r="G2" s="37">
        <v>1219</v>
      </c>
      <c r="H2" s="37">
        <v>841</v>
      </c>
      <c r="I2" s="37">
        <v>211</v>
      </c>
      <c r="J2" s="37">
        <v>5572</v>
      </c>
      <c r="K2" s="37">
        <v>2683</v>
      </c>
      <c r="L2" s="37">
        <v>319</v>
      </c>
      <c r="M2" s="37">
        <v>384</v>
      </c>
      <c r="N2" s="37">
        <v>2759</v>
      </c>
      <c r="O2" s="37">
        <v>1313</v>
      </c>
      <c r="P2" s="37">
        <v>547</v>
      </c>
      <c r="Q2" s="37">
        <v>592</v>
      </c>
      <c r="R2" s="37">
        <v>882</v>
      </c>
      <c r="S2" s="37">
        <v>1118</v>
      </c>
      <c r="T2" s="37">
        <v>369</v>
      </c>
      <c r="U2" s="37">
        <v>966</v>
      </c>
      <c r="V2" s="37">
        <v>1621</v>
      </c>
      <c r="W2" s="37">
        <v>1927</v>
      </c>
      <c r="X2" s="37">
        <v>1031</v>
      </c>
      <c r="Y2" s="37">
        <v>1028</v>
      </c>
      <c r="Z2" s="37">
        <v>1319</v>
      </c>
      <c r="AA2" s="37">
        <v>298</v>
      </c>
      <c r="AB2" s="37">
        <v>390</v>
      </c>
      <c r="AC2" s="37">
        <v>752</v>
      </c>
      <c r="AD2" s="37">
        <v>354</v>
      </c>
      <c r="AE2" s="37">
        <v>2179</v>
      </c>
      <c r="AF2" s="37">
        <v>473</v>
      </c>
      <c r="AG2" s="37">
        <v>5589</v>
      </c>
      <c r="AH2" s="37">
        <v>2396</v>
      </c>
      <c r="AI2" s="37">
        <v>203</v>
      </c>
      <c r="AJ2" s="37">
        <v>2365</v>
      </c>
      <c r="AK2" s="37">
        <v>1032</v>
      </c>
      <c r="AL2" s="37">
        <v>1085</v>
      </c>
      <c r="AM2" s="37">
        <v>2908</v>
      </c>
      <c r="AN2" s="37">
        <v>266</v>
      </c>
      <c r="AO2" s="37">
        <v>1369</v>
      </c>
      <c r="AP2" s="37">
        <v>168</v>
      </c>
      <c r="AQ2" s="37">
        <v>1547</v>
      </c>
      <c r="AR2" s="37">
        <v>6550</v>
      </c>
      <c r="AS2" s="37">
        <v>555</v>
      </c>
      <c r="AT2" s="37">
        <v>210</v>
      </c>
      <c r="AU2" s="37">
        <v>1849</v>
      </c>
      <c r="AV2" s="37">
        <v>1454</v>
      </c>
      <c r="AW2" s="37">
        <v>175</v>
      </c>
      <c r="AX2" s="37">
        <v>498</v>
      </c>
      <c r="AY2" s="37">
        <v>1054</v>
      </c>
      <c r="AZ2" s="37">
        <v>140</v>
      </c>
    </row>
    <row r="3" spans="1:52" x14ac:dyDescent="0.2">
      <c r="A3" s="40" t="s">
        <v>256</v>
      </c>
      <c r="B3" s="38">
        <v>2852</v>
      </c>
      <c r="C3" s="37">
        <v>493</v>
      </c>
      <c r="D3" s="37">
        <v>4117</v>
      </c>
      <c r="E3" s="37">
        <v>1953</v>
      </c>
      <c r="F3" s="37">
        <v>28570</v>
      </c>
      <c r="G3" s="37">
        <v>4538</v>
      </c>
      <c r="H3" s="37">
        <v>3125</v>
      </c>
      <c r="I3" s="37">
        <v>811</v>
      </c>
      <c r="J3" s="37">
        <v>17678</v>
      </c>
      <c r="K3" s="37">
        <v>6493</v>
      </c>
      <c r="L3" s="37">
        <v>1246</v>
      </c>
      <c r="M3" s="37">
        <v>1270</v>
      </c>
      <c r="N3" s="37">
        <v>9723</v>
      </c>
      <c r="O3" s="37">
        <v>4374</v>
      </c>
      <c r="P3" s="37">
        <v>2456</v>
      </c>
      <c r="Q3" s="37">
        <v>1828</v>
      </c>
      <c r="R3" s="37">
        <v>2472</v>
      </c>
      <c r="S3" s="37">
        <v>3212</v>
      </c>
      <c r="T3" s="37">
        <v>1280</v>
      </c>
      <c r="U3" s="37">
        <v>3735</v>
      </c>
      <c r="V3" s="37">
        <v>5793</v>
      </c>
      <c r="W3" s="37">
        <v>6583</v>
      </c>
      <c r="X3" s="37">
        <v>3645</v>
      </c>
      <c r="Y3" s="37">
        <v>2282</v>
      </c>
      <c r="Z3" s="37">
        <v>4109</v>
      </c>
      <c r="AA3" s="37">
        <v>861</v>
      </c>
      <c r="AB3" s="37">
        <v>1500</v>
      </c>
      <c r="AC3" s="37">
        <v>2647</v>
      </c>
      <c r="AD3" s="37">
        <v>1256</v>
      </c>
      <c r="AE3" s="37">
        <v>7970</v>
      </c>
      <c r="AF3" s="37">
        <v>1285</v>
      </c>
      <c r="AG3" s="37">
        <v>21023</v>
      </c>
      <c r="AH3" s="37">
        <v>7250</v>
      </c>
      <c r="AI3" s="37">
        <v>656</v>
      </c>
      <c r="AJ3" s="37">
        <v>7559</v>
      </c>
      <c r="AK3" s="37">
        <v>2337</v>
      </c>
      <c r="AL3" s="37">
        <v>3889</v>
      </c>
      <c r="AM3" s="37">
        <v>9855</v>
      </c>
      <c r="AN3" s="37">
        <v>921</v>
      </c>
      <c r="AO3" s="37">
        <v>3921</v>
      </c>
      <c r="AP3" s="37">
        <v>664</v>
      </c>
      <c r="AQ3" s="37">
        <v>4570</v>
      </c>
      <c r="AR3" s="37">
        <v>21319</v>
      </c>
      <c r="AS3" s="37">
        <v>1583</v>
      </c>
      <c r="AT3" s="37">
        <v>670</v>
      </c>
      <c r="AU3" s="37">
        <v>6040</v>
      </c>
      <c r="AV3" s="37">
        <v>6016</v>
      </c>
      <c r="AW3" s="37">
        <v>831</v>
      </c>
      <c r="AX3" s="37">
        <v>1231</v>
      </c>
      <c r="AY3" s="37">
        <v>5371</v>
      </c>
      <c r="AZ3" s="37">
        <v>469</v>
      </c>
    </row>
    <row r="4" spans="1:52" x14ac:dyDescent="0.2">
      <c r="A4" s="40" t="s">
        <v>255</v>
      </c>
      <c r="B4" s="38">
        <v>148</v>
      </c>
      <c r="C4" s="37">
        <v>26</v>
      </c>
      <c r="D4" s="37">
        <v>323</v>
      </c>
      <c r="E4" s="37">
        <v>90</v>
      </c>
      <c r="F4" s="37">
        <v>3006</v>
      </c>
      <c r="G4" s="37">
        <v>474</v>
      </c>
      <c r="H4" s="37">
        <v>348</v>
      </c>
      <c r="I4" s="37">
        <v>75</v>
      </c>
      <c r="J4" s="37">
        <v>1913</v>
      </c>
      <c r="K4" s="37">
        <v>516</v>
      </c>
      <c r="L4" s="37">
        <v>205</v>
      </c>
      <c r="M4" s="37">
        <v>76</v>
      </c>
      <c r="N4" s="37">
        <v>690</v>
      </c>
      <c r="O4" s="37">
        <v>173</v>
      </c>
      <c r="P4" s="37">
        <v>107</v>
      </c>
      <c r="Q4" s="37">
        <v>69</v>
      </c>
      <c r="R4" s="37">
        <v>143</v>
      </c>
      <c r="S4" s="37">
        <v>324</v>
      </c>
      <c r="T4" s="37">
        <v>129</v>
      </c>
      <c r="U4" s="37">
        <v>509</v>
      </c>
      <c r="V4" s="37">
        <v>731</v>
      </c>
      <c r="W4" s="37">
        <v>306</v>
      </c>
      <c r="X4" s="37">
        <v>229</v>
      </c>
      <c r="Y4" s="37">
        <v>97</v>
      </c>
      <c r="Z4" s="37">
        <v>280</v>
      </c>
      <c r="AA4" s="37">
        <v>56</v>
      </c>
      <c r="AB4" s="37">
        <v>70</v>
      </c>
      <c r="AC4" s="37">
        <v>331</v>
      </c>
      <c r="AD4" s="37">
        <v>86</v>
      </c>
      <c r="AE4" s="37">
        <v>869</v>
      </c>
      <c r="AF4" s="37">
        <v>88</v>
      </c>
      <c r="AG4" s="37">
        <v>2418</v>
      </c>
      <c r="AH4" s="37">
        <v>533</v>
      </c>
      <c r="AI4" s="37">
        <v>24</v>
      </c>
      <c r="AJ4" s="37">
        <v>426</v>
      </c>
      <c r="AK4" s="37">
        <v>142</v>
      </c>
      <c r="AL4" s="37">
        <v>285</v>
      </c>
      <c r="AM4" s="37">
        <v>849</v>
      </c>
      <c r="AN4" s="37">
        <v>102</v>
      </c>
      <c r="AO4" s="37">
        <v>389</v>
      </c>
      <c r="AP4" s="37">
        <v>36</v>
      </c>
      <c r="AQ4" s="37">
        <v>268</v>
      </c>
      <c r="AR4" s="37">
        <v>1254</v>
      </c>
      <c r="AS4" s="37">
        <v>129</v>
      </c>
      <c r="AT4" s="37">
        <v>68</v>
      </c>
      <c r="AU4" s="37">
        <v>518</v>
      </c>
      <c r="AV4" s="37">
        <v>484</v>
      </c>
      <c r="AW4" s="37">
        <v>293</v>
      </c>
      <c r="AX4" s="37">
        <v>55</v>
      </c>
      <c r="AY4" s="37">
        <v>204</v>
      </c>
      <c r="AZ4" s="37">
        <v>37</v>
      </c>
    </row>
    <row r="5" spans="1:52" x14ac:dyDescent="0.2">
      <c r="A5" s="40" t="s">
        <v>254</v>
      </c>
      <c r="B5" s="38">
        <v>39</v>
      </c>
      <c r="C5" s="37">
        <v>10</v>
      </c>
      <c r="D5" s="37">
        <v>73</v>
      </c>
      <c r="E5" s="37">
        <v>24</v>
      </c>
      <c r="F5" s="37">
        <v>494</v>
      </c>
      <c r="G5" s="37">
        <v>83</v>
      </c>
      <c r="H5" s="37">
        <v>51</v>
      </c>
      <c r="I5" s="37">
        <v>13</v>
      </c>
      <c r="J5" s="37">
        <v>347</v>
      </c>
      <c r="K5" s="37">
        <v>73</v>
      </c>
      <c r="L5" s="37">
        <v>36</v>
      </c>
      <c r="M5" s="37">
        <v>12</v>
      </c>
      <c r="N5" s="37">
        <v>125</v>
      </c>
      <c r="O5" s="37">
        <v>44</v>
      </c>
      <c r="P5" s="37">
        <v>20</v>
      </c>
      <c r="Q5" s="37">
        <v>15</v>
      </c>
      <c r="R5" s="37">
        <v>22</v>
      </c>
      <c r="S5" s="37">
        <v>51</v>
      </c>
      <c r="T5" s="37">
        <v>18</v>
      </c>
      <c r="U5" s="37">
        <v>60</v>
      </c>
      <c r="V5" s="37">
        <v>106</v>
      </c>
      <c r="W5" s="37">
        <v>70</v>
      </c>
      <c r="X5" s="37">
        <v>30</v>
      </c>
      <c r="Y5" s="37">
        <v>28</v>
      </c>
      <c r="Z5" s="37">
        <v>56</v>
      </c>
      <c r="AA5" s="37">
        <v>16</v>
      </c>
      <c r="AB5" s="37">
        <v>31</v>
      </c>
      <c r="AC5" s="37">
        <v>117</v>
      </c>
      <c r="AD5" s="37">
        <v>21</v>
      </c>
      <c r="AE5" s="37">
        <v>162</v>
      </c>
      <c r="AF5" s="37">
        <v>26</v>
      </c>
      <c r="AG5" s="37">
        <v>421</v>
      </c>
      <c r="AH5" s="37">
        <v>91</v>
      </c>
      <c r="AI5" s="37">
        <v>5</v>
      </c>
      <c r="AJ5" s="37">
        <v>87</v>
      </c>
      <c r="AK5" s="37">
        <v>37</v>
      </c>
      <c r="AL5" s="37">
        <v>37</v>
      </c>
      <c r="AM5" s="37">
        <v>103</v>
      </c>
      <c r="AN5" s="37">
        <v>23</v>
      </c>
      <c r="AO5" s="37">
        <v>39</v>
      </c>
      <c r="AP5" s="37">
        <v>13</v>
      </c>
      <c r="AQ5" s="37">
        <v>58</v>
      </c>
      <c r="AR5" s="37">
        <v>263</v>
      </c>
      <c r="AS5" s="37">
        <v>41</v>
      </c>
      <c r="AT5" s="37">
        <v>13</v>
      </c>
      <c r="AU5" s="37">
        <v>73</v>
      </c>
      <c r="AV5" s="37">
        <v>48</v>
      </c>
      <c r="AW5" s="37">
        <v>48</v>
      </c>
      <c r="AX5" s="37">
        <v>11</v>
      </c>
      <c r="AY5" s="37">
        <v>46</v>
      </c>
      <c r="AZ5" s="37">
        <v>9</v>
      </c>
    </row>
    <row r="6" spans="1:52" x14ac:dyDescent="0.2">
      <c r="A6" s="40" t="s">
        <v>253</v>
      </c>
      <c r="B6" s="38">
        <v>3748</v>
      </c>
      <c r="C6" s="37">
        <v>424</v>
      </c>
      <c r="D6" s="37">
        <v>4568</v>
      </c>
      <c r="E6" s="37">
        <v>2582</v>
      </c>
      <c r="F6" s="37">
        <v>29376</v>
      </c>
      <c r="G6" s="37">
        <v>3812</v>
      </c>
      <c r="H6" s="37">
        <v>2643</v>
      </c>
      <c r="I6" s="37">
        <v>763</v>
      </c>
      <c r="J6" s="37">
        <v>14568</v>
      </c>
      <c r="K6" s="37">
        <v>7660</v>
      </c>
      <c r="L6" s="37">
        <v>1083</v>
      </c>
      <c r="M6" s="37">
        <v>1224</v>
      </c>
      <c r="N6" s="37">
        <v>9713</v>
      </c>
      <c r="O6" s="37">
        <v>5079</v>
      </c>
      <c r="P6" s="37">
        <v>2418</v>
      </c>
      <c r="Q6" s="37">
        <v>2335</v>
      </c>
      <c r="R6" s="37">
        <v>3337</v>
      </c>
      <c r="S6" s="37">
        <v>3415</v>
      </c>
      <c r="T6" s="37">
        <v>953</v>
      </c>
      <c r="U6" s="37">
        <v>3995</v>
      </c>
      <c r="V6" s="37">
        <v>4867</v>
      </c>
      <c r="W6" s="37">
        <v>7268</v>
      </c>
      <c r="X6" s="37">
        <v>3265</v>
      </c>
      <c r="Y6" s="37">
        <v>2760</v>
      </c>
      <c r="Z6" s="37">
        <v>4635</v>
      </c>
      <c r="AA6" s="37">
        <v>742</v>
      </c>
      <c r="AB6" s="37">
        <v>1548</v>
      </c>
      <c r="AC6" s="37">
        <v>2567</v>
      </c>
      <c r="AD6" s="37">
        <v>937</v>
      </c>
      <c r="AE6" s="37">
        <v>7380</v>
      </c>
      <c r="AF6" s="37">
        <v>1509</v>
      </c>
      <c r="AG6" s="37">
        <v>18222</v>
      </c>
      <c r="AH6" s="37">
        <v>7495</v>
      </c>
      <c r="AI6" s="37">
        <v>526</v>
      </c>
      <c r="AJ6" s="37">
        <v>9001</v>
      </c>
      <c r="AK6" s="37">
        <v>3317</v>
      </c>
      <c r="AL6" s="37">
        <v>3015</v>
      </c>
      <c r="AM6" s="37">
        <v>9360</v>
      </c>
      <c r="AN6" s="37">
        <v>779</v>
      </c>
      <c r="AO6" s="37">
        <v>3623</v>
      </c>
      <c r="AP6" s="37">
        <v>624</v>
      </c>
      <c r="AQ6" s="37">
        <v>5511</v>
      </c>
      <c r="AR6" s="37">
        <v>23807</v>
      </c>
      <c r="AS6" s="37">
        <v>2234</v>
      </c>
      <c r="AT6" s="37">
        <v>475</v>
      </c>
      <c r="AU6" s="37">
        <v>5852</v>
      </c>
      <c r="AV6" s="37">
        <v>4644</v>
      </c>
      <c r="AW6" s="37">
        <v>593</v>
      </c>
      <c r="AX6" s="37">
        <v>1459</v>
      </c>
      <c r="AY6" s="37">
        <v>3556</v>
      </c>
      <c r="AZ6" s="37">
        <v>476</v>
      </c>
    </row>
    <row r="7" spans="1:52" x14ac:dyDescent="0.2">
      <c r="A7" s="40" t="s">
        <v>252</v>
      </c>
      <c r="B7" s="38">
        <v>951</v>
      </c>
      <c r="C7" s="37">
        <v>53</v>
      </c>
      <c r="D7" s="37">
        <v>1448</v>
      </c>
      <c r="E7" s="37">
        <v>548</v>
      </c>
      <c r="F7" s="37">
        <v>8871</v>
      </c>
      <c r="G7" s="37">
        <v>1387</v>
      </c>
      <c r="H7" s="37">
        <v>495</v>
      </c>
      <c r="I7" s="37">
        <v>171</v>
      </c>
      <c r="J7" s="37">
        <v>4403</v>
      </c>
      <c r="K7" s="37">
        <v>2502</v>
      </c>
      <c r="L7" s="37">
        <v>280</v>
      </c>
      <c r="M7" s="37">
        <v>271</v>
      </c>
      <c r="N7" s="37">
        <v>2804</v>
      </c>
      <c r="O7" s="37">
        <v>1050</v>
      </c>
      <c r="P7" s="37">
        <v>417</v>
      </c>
      <c r="Q7" s="37">
        <v>526</v>
      </c>
      <c r="R7" s="37">
        <v>747</v>
      </c>
      <c r="S7" s="37">
        <v>728</v>
      </c>
      <c r="T7" s="37">
        <v>127</v>
      </c>
      <c r="U7" s="37">
        <v>1175</v>
      </c>
      <c r="V7" s="37">
        <v>1024</v>
      </c>
      <c r="W7" s="37">
        <v>1447</v>
      </c>
      <c r="X7" s="37">
        <v>801</v>
      </c>
      <c r="Y7" s="37">
        <v>685</v>
      </c>
      <c r="Z7" s="37">
        <v>1051</v>
      </c>
      <c r="AA7" s="37">
        <v>161</v>
      </c>
      <c r="AB7" s="37">
        <v>355</v>
      </c>
      <c r="AC7" s="37">
        <v>700</v>
      </c>
      <c r="AD7" s="37">
        <v>140</v>
      </c>
      <c r="AE7" s="37">
        <v>1490</v>
      </c>
      <c r="AF7" s="37">
        <v>322</v>
      </c>
      <c r="AG7" s="37">
        <v>3391</v>
      </c>
      <c r="AH7" s="37">
        <v>1967</v>
      </c>
      <c r="AI7" s="37">
        <v>125</v>
      </c>
      <c r="AJ7" s="37">
        <v>2092</v>
      </c>
      <c r="AK7" s="37">
        <v>732</v>
      </c>
      <c r="AL7" s="37">
        <v>760</v>
      </c>
      <c r="AM7" s="37">
        <v>1642</v>
      </c>
      <c r="AN7" s="37">
        <v>123</v>
      </c>
      <c r="AO7" s="37">
        <v>969</v>
      </c>
      <c r="AP7" s="37">
        <v>117</v>
      </c>
      <c r="AQ7" s="37">
        <v>1320</v>
      </c>
      <c r="AR7" s="37">
        <v>8689</v>
      </c>
      <c r="AS7" s="37">
        <v>650</v>
      </c>
      <c r="AT7" s="37">
        <v>61</v>
      </c>
      <c r="AU7" s="37">
        <v>1671</v>
      </c>
      <c r="AV7" s="37">
        <v>1190</v>
      </c>
      <c r="AW7" s="37">
        <v>337</v>
      </c>
      <c r="AX7" s="37">
        <v>173</v>
      </c>
      <c r="AY7" s="37">
        <v>743</v>
      </c>
      <c r="AZ7" s="37">
        <v>64</v>
      </c>
    </row>
    <row r="8" spans="1:52" x14ac:dyDescent="0.2">
      <c r="A8" s="40" t="s">
        <v>251</v>
      </c>
      <c r="B8" s="38">
        <v>36</v>
      </c>
      <c r="C8" s="37">
        <v>10</v>
      </c>
      <c r="D8" s="37">
        <v>38</v>
      </c>
      <c r="E8" s="37">
        <v>32</v>
      </c>
      <c r="F8" s="37">
        <v>410</v>
      </c>
      <c r="G8" s="37">
        <v>58</v>
      </c>
      <c r="H8" s="37">
        <v>41</v>
      </c>
      <c r="I8" s="37">
        <v>9</v>
      </c>
      <c r="J8" s="37">
        <v>241</v>
      </c>
      <c r="K8" s="37">
        <v>104</v>
      </c>
      <c r="L8" s="37">
        <v>71</v>
      </c>
      <c r="M8" s="37">
        <v>19</v>
      </c>
      <c r="N8" s="37">
        <v>165</v>
      </c>
      <c r="O8" s="37">
        <v>51</v>
      </c>
      <c r="P8" s="37">
        <v>16</v>
      </c>
      <c r="Q8" s="37">
        <v>30</v>
      </c>
      <c r="R8" s="37">
        <v>40</v>
      </c>
      <c r="S8" s="37">
        <v>44</v>
      </c>
      <c r="T8" s="37">
        <v>30</v>
      </c>
      <c r="U8" s="37">
        <v>210</v>
      </c>
      <c r="V8" s="37">
        <v>88</v>
      </c>
      <c r="W8" s="37">
        <v>99</v>
      </c>
      <c r="X8" s="37">
        <v>56</v>
      </c>
      <c r="Y8" s="37">
        <v>58</v>
      </c>
      <c r="Z8" s="37">
        <v>62</v>
      </c>
      <c r="AA8" s="37">
        <v>15</v>
      </c>
      <c r="AB8" s="37">
        <v>13</v>
      </c>
      <c r="AC8" s="37">
        <v>34</v>
      </c>
      <c r="AD8" s="37">
        <v>19</v>
      </c>
      <c r="AE8" s="37">
        <v>112</v>
      </c>
      <c r="AF8" s="37">
        <v>12</v>
      </c>
      <c r="AG8" s="37">
        <v>361</v>
      </c>
      <c r="AH8" s="37">
        <v>118</v>
      </c>
      <c r="AI8" s="37">
        <v>12</v>
      </c>
      <c r="AJ8" s="37">
        <v>226</v>
      </c>
      <c r="AK8" s="37">
        <v>46</v>
      </c>
      <c r="AL8" s="37">
        <v>58</v>
      </c>
      <c r="AM8" s="37">
        <v>150</v>
      </c>
      <c r="AN8" s="37">
        <v>9</v>
      </c>
      <c r="AO8" s="37">
        <v>57</v>
      </c>
      <c r="AP8" s="37">
        <v>9</v>
      </c>
      <c r="AQ8" s="37">
        <v>75</v>
      </c>
      <c r="AR8" s="37">
        <v>456</v>
      </c>
      <c r="AS8" s="37">
        <v>34</v>
      </c>
      <c r="AT8" s="37">
        <v>9</v>
      </c>
      <c r="AU8" s="37">
        <v>105</v>
      </c>
      <c r="AV8" s="37">
        <v>70</v>
      </c>
      <c r="AW8" s="37">
        <v>32</v>
      </c>
      <c r="AX8" s="37">
        <v>37</v>
      </c>
      <c r="AY8" s="37">
        <v>51</v>
      </c>
      <c r="AZ8" s="37">
        <v>6</v>
      </c>
    </row>
    <row r="9" spans="1:52" x14ac:dyDescent="0.2">
      <c r="A9" s="40" t="s">
        <v>250</v>
      </c>
      <c r="B9" s="38">
        <v>277</v>
      </c>
      <c r="C9" s="37">
        <v>32</v>
      </c>
      <c r="D9" s="37">
        <v>492</v>
      </c>
      <c r="E9" s="37">
        <v>194</v>
      </c>
      <c r="F9" s="37">
        <v>3523</v>
      </c>
      <c r="G9" s="37">
        <v>396</v>
      </c>
      <c r="H9" s="37">
        <v>289</v>
      </c>
      <c r="I9" s="37">
        <v>84</v>
      </c>
      <c r="J9" s="37">
        <v>1854</v>
      </c>
      <c r="K9" s="37">
        <v>738</v>
      </c>
      <c r="L9" s="37">
        <v>166</v>
      </c>
      <c r="M9" s="37">
        <v>125</v>
      </c>
      <c r="N9" s="37">
        <v>1295</v>
      </c>
      <c r="O9" s="37">
        <v>557</v>
      </c>
      <c r="P9" s="37">
        <v>282</v>
      </c>
      <c r="Q9" s="37">
        <v>232</v>
      </c>
      <c r="R9" s="37">
        <v>348</v>
      </c>
      <c r="S9" s="37">
        <v>265</v>
      </c>
      <c r="T9" s="37">
        <v>151</v>
      </c>
      <c r="U9" s="37">
        <v>488</v>
      </c>
      <c r="V9" s="37">
        <v>568</v>
      </c>
      <c r="W9" s="37">
        <v>769</v>
      </c>
      <c r="X9" s="37">
        <v>446</v>
      </c>
      <c r="Y9" s="37">
        <v>420</v>
      </c>
      <c r="Z9" s="37">
        <v>460</v>
      </c>
      <c r="AA9" s="37">
        <v>93</v>
      </c>
      <c r="AB9" s="37">
        <v>129</v>
      </c>
      <c r="AC9" s="37">
        <v>301</v>
      </c>
      <c r="AD9" s="37">
        <v>120</v>
      </c>
      <c r="AE9" s="37">
        <v>959</v>
      </c>
      <c r="AF9" s="37">
        <v>157</v>
      </c>
      <c r="AG9" s="37">
        <v>1912</v>
      </c>
      <c r="AH9" s="37">
        <v>715</v>
      </c>
      <c r="AI9" s="37">
        <v>100</v>
      </c>
      <c r="AJ9" s="37">
        <v>918</v>
      </c>
      <c r="AK9" s="37">
        <v>275</v>
      </c>
      <c r="AL9" s="37">
        <v>310</v>
      </c>
      <c r="AM9" s="37">
        <v>1210</v>
      </c>
      <c r="AN9" s="37">
        <v>102</v>
      </c>
      <c r="AO9" s="37">
        <v>332</v>
      </c>
      <c r="AP9" s="37">
        <v>73</v>
      </c>
      <c r="AQ9" s="37">
        <v>418</v>
      </c>
      <c r="AR9" s="37">
        <v>2933</v>
      </c>
      <c r="AS9" s="37">
        <v>221</v>
      </c>
      <c r="AT9" s="37">
        <v>47</v>
      </c>
      <c r="AU9" s="37">
        <v>612</v>
      </c>
      <c r="AV9" s="37">
        <v>470</v>
      </c>
      <c r="AW9" s="37">
        <v>50</v>
      </c>
      <c r="AX9" s="37">
        <v>189</v>
      </c>
      <c r="AY9" s="37">
        <v>385</v>
      </c>
      <c r="AZ9" s="37">
        <v>34</v>
      </c>
    </row>
    <row r="10" spans="1:52" x14ac:dyDescent="0.2">
      <c r="A10" s="40" t="s">
        <v>249</v>
      </c>
      <c r="B10" s="38">
        <v>341</v>
      </c>
      <c r="C10" s="37">
        <v>185</v>
      </c>
      <c r="D10" s="37">
        <v>1079</v>
      </c>
      <c r="E10" s="37">
        <v>261</v>
      </c>
      <c r="F10" s="37">
        <v>7198</v>
      </c>
      <c r="G10" s="37">
        <v>1268</v>
      </c>
      <c r="H10" s="37">
        <v>855</v>
      </c>
      <c r="I10" s="37">
        <v>152</v>
      </c>
      <c r="J10" s="37">
        <v>2998</v>
      </c>
      <c r="K10" s="37">
        <v>1146</v>
      </c>
      <c r="L10" s="37">
        <v>345</v>
      </c>
      <c r="M10" s="37">
        <v>406</v>
      </c>
      <c r="N10" s="37">
        <v>2145</v>
      </c>
      <c r="O10" s="37">
        <v>672</v>
      </c>
      <c r="P10" s="37">
        <v>431</v>
      </c>
      <c r="Q10" s="37">
        <v>380</v>
      </c>
      <c r="R10" s="37">
        <v>376</v>
      </c>
      <c r="S10" s="37">
        <v>492</v>
      </c>
      <c r="T10" s="37">
        <v>321</v>
      </c>
      <c r="U10" s="37">
        <v>826</v>
      </c>
      <c r="V10" s="37">
        <v>1926</v>
      </c>
      <c r="W10" s="37">
        <v>1394</v>
      </c>
      <c r="X10" s="37">
        <v>1043</v>
      </c>
      <c r="Y10" s="37">
        <v>244</v>
      </c>
      <c r="Z10" s="37">
        <v>674</v>
      </c>
      <c r="AA10" s="37">
        <v>321</v>
      </c>
      <c r="AB10" s="37">
        <v>335</v>
      </c>
      <c r="AC10" s="37">
        <v>570</v>
      </c>
      <c r="AD10" s="37">
        <v>364</v>
      </c>
      <c r="AE10" s="37">
        <v>1745</v>
      </c>
      <c r="AF10" s="37">
        <v>319</v>
      </c>
      <c r="AG10" s="37">
        <v>4522</v>
      </c>
      <c r="AH10" s="37">
        <v>1338</v>
      </c>
      <c r="AI10" s="37">
        <v>188</v>
      </c>
      <c r="AJ10" s="37">
        <v>1356</v>
      </c>
      <c r="AK10" s="37">
        <v>338</v>
      </c>
      <c r="AL10" s="37">
        <v>1313</v>
      </c>
      <c r="AM10" s="37">
        <v>1875</v>
      </c>
      <c r="AN10" s="37">
        <v>279</v>
      </c>
      <c r="AO10" s="37">
        <v>507</v>
      </c>
      <c r="AP10" s="37">
        <v>159</v>
      </c>
      <c r="AQ10" s="37">
        <v>691</v>
      </c>
      <c r="AR10" s="37">
        <v>3161</v>
      </c>
      <c r="AS10" s="37">
        <v>377</v>
      </c>
      <c r="AT10" s="37">
        <v>152</v>
      </c>
      <c r="AU10" s="37">
        <v>1143</v>
      </c>
      <c r="AV10" s="37">
        <v>2396</v>
      </c>
      <c r="AW10" s="37">
        <v>221</v>
      </c>
      <c r="AX10" s="37">
        <v>163</v>
      </c>
      <c r="AY10" s="37">
        <v>702</v>
      </c>
      <c r="AZ10" s="37">
        <v>102</v>
      </c>
    </row>
    <row r="11" spans="1:52" x14ac:dyDescent="0.2">
      <c r="A11" s="40" t="s">
        <v>248</v>
      </c>
      <c r="B11" s="38">
        <v>58</v>
      </c>
      <c r="C11" s="37">
        <v>5</v>
      </c>
      <c r="D11" s="37">
        <v>155</v>
      </c>
      <c r="E11" s="37">
        <v>58</v>
      </c>
      <c r="F11" s="37">
        <v>1259</v>
      </c>
      <c r="G11" s="37">
        <v>101</v>
      </c>
      <c r="H11" s="37">
        <v>47</v>
      </c>
      <c r="I11" s="37">
        <v>16</v>
      </c>
      <c r="J11" s="37">
        <v>724</v>
      </c>
      <c r="K11" s="37">
        <v>274</v>
      </c>
      <c r="L11" s="37">
        <v>78</v>
      </c>
      <c r="M11" s="37">
        <v>38</v>
      </c>
      <c r="N11" s="37">
        <v>149</v>
      </c>
      <c r="O11" s="37">
        <v>39</v>
      </c>
      <c r="P11" s="37">
        <v>19</v>
      </c>
      <c r="Q11" s="37">
        <v>38</v>
      </c>
      <c r="R11" s="37">
        <v>36</v>
      </c>
      <c r="S11" s="37">
        <v>155</v>
      </c>
      <c r="T11" s="37">
        <v>19</v>
      </c>
      <c r="U11" s="37">
        <v>104</v>
      </c>
      <c r="V11" s="37">
        <v>103</v>
      </c>
      <c r="W11" s="37">
        <v>165</v>
      </c>
      <c r="X11" s="37">
        <v>54</v>
      </c>
      <c r="Y11" s="37">
        <v>52</v>
      </c>
      <c r="Z11" s="37">
        <v>96</v>
      </c>
      <c r="AA11" s="37">
        <v>4</v>
      </c>
      <c r="AB11" s="37">
        <v>24</v>
      </c>
      <c r="AC11" s="37">
        <v>116</v>
      </c>
      <c r="AD11" s="37">
        <v>17</v>
      </c>
      <c r="AE11" s="37">
        <v>190</v>
      </c>
      <c r="AF11" s="37">
        <v>31</v>
      </c>
      <c r="AG11" s="37">
        <v>594</v>
      </c>
      <c r="AH11" s="37">
        <v>191</v>
      </c>
      <c r="AI11" s="37">
        <v>9</v>
      </c>
      <c r="AJ11" s="37">
        <v>142</v>
      </c>
      <c r="AK11" s="37">
        <v>38</v>
      </c>
      <c r="AL11" s="37">
        <v>76</v>
      </c>
      <c r="AM11" s="37">
        <v>148</v>
      </c>
      <c r="AN11" s="37">
        <v>13</v>
      </c>
      <c r="AO11" s="37">
        <v>83</v>
      </c>
      <c r="AP11" s="37">
        <v>11</v>
      </c>
      <c r="AQ11" s="37">
        <v>126</v>
      </c>
      <c r="AR11" s="37">
        <v>729</v>
      </c>
      <c r="AS11" s="37">
        <v>96</v>
      </c>
      <c r="AT11" s="37">
        <v>11</v>
      </c>
      <c r="AU11" s="37">
        <v>175</v>
      </c>
      <c r="AV11" s="37">
        <v>134</v>
      </c>
      <c r="AW11" s="37">
        <v>24</v>
      </c>
      <c r="AX11" s="37">
        <v>7</v>
      </c>
      <c r="AY11" s="37">
        <v>33</v>
      </c>
      <c r="AZ11" s="37">
        <v>9</v>
      </c>
    </row>
    <row r="12" spans="1:52" x14ac:dyDescent="0.2">
      <c r="A12" s="40" t="s">
        <v>247</v>
      </c>
      <c r="B12" s="38">
        <v>99</v>
      </c>
      <c r="C12" s="37">
        <v>3</v>
      </c>
      <c r="D12" s="37">
        <v>89</v>
      </c>
      <c r="E12" s="37">
        <v>71</v>
      </c>
      <c r="F12" s="37">
        <v>475</v>
      </c>
      <c r="G12" s="37">
        <v>46</v>
      </c>
      <c r="H12" s="37">
        <v>48</v>
      </c>
      <c r="I12" s="37">
        <v>12</v>
      </c>
      <c r="J12" s="37">
        <v>420</v>
      </c>
      <c r="K12" s="37">
        <v>227</v>
      </c>
      <c r="L12" s="37">
        <v>10</v>
      </c>
      <c r="M12" s="37">
        <v>22</v>
      </c>
      <c r="N12" s="37">
        <v>158</v>
      </c>
      <c r="O12" s="37">
        <v>160</v>
      </c>
      <c r="P12" s="37">
        <v>58</v>
      </c>
      <c r="Q12" s="37">
        <v>45</v>
      </c>
      <c r="R12" s="37">
        <v>101</v>
      </c>
      <c r="S12" s="37">
        <v>106</v>
      </c>
      <c r="T12" s="37">
        <v>17</v>
      </c>
      <c r="U12" s="37">
        <v>64</v>
      </c>
      <c r="V12" s="37">
        <v>64</v>
      </c>
      <c r="W12" s="37">
        <v>125</v>
      </c>
      <c r="X12" s="37">
        <v>67</v>
      </c>
      <c r="Y12" s="37">
        <v>102</v>
      </c>
      <c r="Z12" s="37">
        <v>114</v>
      </c>
      <c r="AA12" s="37">
        <v>9</v>
      </c>
      <c r="AB12" s="37">
        <v>35</v>
      </c>
      <c r="AC12" s="37">
        <v>82</v>
      </c>
      <c r="AD12" s="37">
        <v>18</v>
      </c>
      <c r="AE12" s="37">
        <v>128</v>
      </c>
      <c r="AF12" s="37">
        <v>37</v>
      </c>
      <c r="AG12" s="37">
        <v>252</v>
      </c>
      <c r="AH12" s="37">
        <v>215</v>
      </c>
      <c r="AI12" s="37">
        <v>14</v>
      </c>
      <c r="AJ12" s="37">
        <v>162</v>
      </c>
      <c r="AK12" s="37">
        <v>78</v>
      </c>
      <c r="AL12" s="37">
        <v>53</v>
      </c>
      <c r="AM12" s="37">
        <v>243</v>
      </c>
      <c r="AN12" s="37">
        <v>15</v>
      </c>
      <c r="AO12" s="37">
        <v>119</v>
      </c>
      <c r="AP12" s="37">
        <v>20</v>
      </c>
      <c r="AQ12" s="37">
        <v>132</v>
      </c>
      <c r="AR12" s="37">
        <v>509</v>
      </c>
      <c r="AS12" s="37">
        <v>44</v>
      </c>
      <c r="AT12" s="37">
        <v>9</v>
      </c>
      <c r="AU12" s="37">
        <v>119</v>
      </c>
      <c r="AV12" s="37">
        <v>75</v>
      </c>
      <c r="AW12" s="37">
        <v>5</v>
      </c>
      <c r="AX12" s="37">
        <v>41</v>
      </c>
      <c r="AY12" s="37">
        <v>87</v>
      </c>
      <c r="AZ12" s="37">
        <v>5</v>
      </c>
    </row>
    <row r="13" spans="1:52" x14ac:dyDescent="0.2">
      <c r="A13" s="40" t="s">
        <v>246</v>
      </c>
      <c r="B13" s="38"/>
      <c r="C13" s="37">
        <v>1</v>
      </c>
      <c r="D13" s="37">
        <v>8</v>
      </c>
      <c r="E13" s="37">
        <v>1</v>
      </c>
      <c r="F13" s="37">
        <v>71</v>
      </c>
      <c r="G13" s="37">
        <v>24</v>
      </c>
      <c r="H13" s="37"/>
      <c r="I13" s="37">
        <v>3</v>
      </c>
      <c r="J13" s="37">
        <v>53</v>
      </c>
      <c r="K13" s="37">
        <v>12</v>
      </c>
      <c r="L13" s="37">
        <v>21</v>
      </c>
      <c r="M13" s="37"/>
      <c r="N13" s="37">
        <v>16</v>
      </c>
      <c r="O13" s="37">
        <v>2</v>
      </c>
      <c r="P13" s="37"/>
      <c r="Q13" s="37"/>
      <c r="R13" s="37"/>
      <c r="S13" s="37">
        <v>2</v>
      </c>
      <c r="T13" s="37">
        <v>3</v>
      </c>
      <c r="U13" s="37">
        <v>7</v>
      </c>
      <c r="V13" s="37">
        <v>10</v>
      </c>
      <c r="W13" s="37">
        <v>2</v>
      </c>
      <c r="X13" s="37">
        <v>4</v>
      </c>
      <c r="Y13" s="37"/>
      <c r="Z13" s="37">
        <v>2</v>
      </c>
      <c r="AA13" s="37">
        <v>3</v>
      </c>
      <c r="AB13" s="37">
        <v>1</v>
      </c>
      <c r="AC13" s="37">
        <v>22</v>
      </c>
      <c r="AD13" s="37">
        <v>3</v>
      </c>
      <c r="AE13" s="37">
        <v>6</v>
      </c>
      <c r="AF13" s="37">
        <v>1</v>
      </c>
      <c r="AG13" s="37">
        <v>51</v>
      </c>
      <c r="AH13" s="37">
        <v>2</v>
      </c>
      <c r="AI13" s="37"/>
      <c r="AJ13" s="37">
        <v>4</v>
      </c>
      <c r="AK13" s="37"/>
      <c r="AL13" s="37">
        <v>3</v>
      </c>
      <c r="AM13" s="37">
        <v>8</v>
      </c>
      <c r="AN13" s="37"/>
      <c r="AO13" s="37">
        <v>5</v>
      </c>
      <c r="AP13" s="37"/>
      <c r="AQ13" s="37">
        <v>3</v>
      </c>
      <c r="AR13" s="37">
        <v>14</v>
      </c>
      <c r="AS13" s="37">
        <v>8</v>
      </c>
      <c r="AT13" s="37"/>
      <c r="AU13" s="37">
        <v>6</v>
      </c>
      <c r="AV13" s="37">
        <v>5</v>
      </c>
      <c r="AW13" s="37">
        <v>15</v>
      </c>
      <c r="AX13" s="37">
        <v>1</v>
      </c>
      <c r="AY13" s="37">
        <v>4</v>
      </c>
      <c r="AZ13" s="37">
        <v>1</v>
      </c>
    </row>
    <row r="14" spans="1:52" x14ac:dyDescent="0.2">
      <c r="A14" s="40" t="s">
        <v>245</v>
      </c>
      <c r="B14" s="38">
        <v>16</v>
      </c>
      <c r="C14" s="37">
        <v>7</v>
      </c>
      <c r="D14" s="37">
        <v>52</v>
      </c>
      <c r="E14" s="37">
        <v>5</v>
      </c>
      <c r="F14" s="37">
        <v>326</v>
      </c>
      <c r="G14" s="37">
        <v>105</v>
      </c>
      <c r="H14" s="37">
        <v>8</v>
      </c>
      <c r="I14" s="37">
        <v>3</v>
      </c>
      <c r="J14" s="37">
        <v>318</v>
      </c>
      <c r="K14" s="37">
        <v>51</v>
      </c>
      <c r="L14" s="37">
        <v>67</v>
      </c>
      <c r="M14" s="37">
        <v>6</v>
      </c>
      <c r="N14" s="37">
        <v>66</v>
      </c>
      <c r="O14" s="37">
        <v>15</v>
      </c>
      <c r="P14" s="37">
        <v>6</v>
      </c>
      <c r="Q14" s="37">
        <v>6</v>
      </c>
      <c r="R14" s="37">
        <v>15</v>
      </c>
      <c r="S14" s="37">
        <v>33</v>
      </c>
      <c r="T14" s="37">
        <v>15</v>
      </c>
      <c r="U14" s="37">
        <v>27</v>
      </c>
      <c r="V14" s="37">
        <v>60</v>
      </c>
      <c r="W14" s="37">
        <v>24</v>
      </c>
      <c r="X14" s="37">
        <v>27</v>
      </c>
      <c r="Y14" s="37">
        <v>8</v>
      </c>
      <c r="Z14" s="37">
        <v>38</v>
      </c>
      <c r="AA14" s="37">
        <v>9</v>
      </c>
      <c r="AB14" s="37">
        <v>4</v>
      </c>
      <c r="AC14" s="37">
        <v>35</v>
      </c>
      <c r="AD14" s="37">
        <v>6</v>
      </c>
      <c r="AE14" s="37">
        <v>45</v>
      </c>
      <c r="AF14" s="37">
        <v>17</v>
      </c>
      <c r="AG14" s="37">
        <v>149</v>
      </c>
      <c r="AH14" s="37">
        <v>40</v>
      </c>
      <c r="AI14" s="37"/>
      <c r="AJ14" s="37">
        <v>34</v>
      </c>
      <c r="AK14" s="37">
        <v>16</v>
      </c>
      <c r="AL14" s="37">
        <v>29</v>
      </c>
      <c r="AM14" s="37">
        <v>47</v>
      </c>
      <c r="AN14" s="37">
        <v>11</v>
      </c>
      <c r="AO14" s="37">
        <v>35</v>
      </c>
      <c r="AP14" s="37"/>
      <c r="AQ14" s="37">
        <v>34</v>
      </c>
      <c r="AR14" s="37">
        <v>125</v>
      </c>
      <c r="AS14" s="37">
        <v>44</v>
      </c>
      <c r="AT14" s="37">
        <v>13</v>
      </c>
      <c r="AU14" s="37">
        <v>43</v>
      </c>
      <c r="AV14" s="37">
        <v>49</v>
      </c>
      <c r="AW14" s="37">
        <v>22</v>
      </c>
      <c r="AX14" s="37">
        <v>2</v>
      </c>
      <c r="AY14" s="37">
        <v>16</v>
      </c>
      <c r="AZ14" s="37">
        <v>10</v>
      </c>
    </row>
    <row r="15" spans="1:52" x14ac:dyDescent="0.2">
      <c r="A15" s="40" t="s">
        <v>244</v>
      </c>
      <c r="B15" s="38">
        <v>16</v>
      </c>
      <c r="C15" s="37">
        <v>23</v>
      </c>
      <c r="D15" s="37">
        <v>62</v>
      </c>
      <c r="E15" s="37">
        <v>5</v>
      </c>
      <c r="F15" s="37">
        <v>374</v>
      </c>
      <c r="G15" s="37">
        <v>90</v>
      </c>
      <c r="H15" s="37">
        <v>14</v>
      </c>
      <c r="I15" s="37">
        <v>5</v>
      </c>
      <c r="J15" s="37">
        <v>390</v>
      </c>
      <c r="K15" s="37">
        <v>80</v>
      </c>
      <c r="L15" s="37">
        <v>56</v>
      </c>
      <c r="M15" s="37">
        <v>14</v>
      </c>
      <c r="N15" s="37">
        <v>68</v>
      </c>
      <c r="O15" s="37">
        <v>21</v>
      </c>
      <c r="P15" s="37">
        <v>18</v>
      </c>
      <c r="Q15" s="37">
        <v>12</v>
      </c>
      <c r="R15" s="37">
        <v>18</v>
      </c>
      <c r="S15" s="37">
        <v>37</v>
      </c>
      <c r="T15" s="37">
        <v>25</v>
      </c>
      <c r="U15" s="37">
        <v>47</v>
      </c>
      <c r="V15" s="37">
        <v>80</v>
      </c>
      <c r="W15" s="37">
        <v>38</v>
      </c>
      <c r="X15" s="37">
        <v>43</v>
      </c>
      <c r="Y15" s="37">
        <v>16</v>
      </c>
      <c r="Z15" s="37">
        <v>29</v>
      </c>
      <c r="AA15" s="37">
        <v>20</v>
      </c>
      <c r="AB15" s="37">
        <v>2</v>
      </c>
      <c r="AC15" s="37">
        <v>37</v>
      </c>
      <c r="AD15" s="37">
        <v>22</v>
      </c>
      <c r="AE15" s="37">
        <v>43</v>
      </c>
      <c r="AF15" s="37">
        <v>23</v>
      </c>
      <c r="AG15" s="37">
        <v>161</v>
      </c>
      <c r="AH15" s="37">
        <v>70</v>
      </c>
      <c r="AI15" s="37">
        <v>1</v>
      </c>
      <c r="AJ15" s="37">
        <v>55</v>
      </c>
      <c r="AK15" s="37">
        <v>17</v>
      </c>
      <c r="AL15" s="37">
        <v>37</v>
      </c>
      <c r="AM15" s="37">
        <v>69</v>
      </c>
      <c r="AN15" s="37">
        <v>10</v>
      </c>
      <c r="AO15" s="37">
        <v>71</v>
      </c>
      <c r="AP15" s="37">
        <v>8</v>
      </c>
      <c r="AQ15" s="37">
        <v>43</v>
      </c>
      <c r="AR15" s="37">
        <v>139</v>
      </c>
      <c r="AS15" s="37">
        <v>36</v>
      </c>
      <c r="AT15" s="37">
        <v>25</v>
      </c>
      <c r="AU15" s="37">
        <v>91</v>
      </c>
      <c r="AV15" s="37">
        <v>66</v>
      </c>
      <c r="AW15" s="37">
        <v>24</v>
      </c>
      <c r="AX15" s="37">
        <v>9</v>
      </c>
      <c r="AY15" s="37">
        <v>44</v>
      </c>
      <c r="AZ15" s="37">
        <v>7</v>
      </c>
    </row>
    <row r="16" spans="1:52" x14ac:dyDescent="0.2">
      <c r="A16" s="40" t="s">
        <v>243</v>
      </c>
      <c r="B16" s="38">
        <v>4</v>
      </c>
      <c r="C16" s="37">
        <v>13</v>
      </c>
      <c r="D16" s="37">
        <v>14</v>
      </c>
      <c r="E16" s="37">
        <v>5</v>
      </c>
      <c r="F16" s="37">
        <v>125</v>
      </c>
      <c r="G16" s="37">
        <v>13</v>
      </c>
      <c r="H16" s="37">
        <v>4</v>
      </c>
      <c r="I16" s="37">
        <v>1</v>
      </c>
      <c r="J16" s="37">
        <v>89</v>
      </c>
      <c r="K16" s="37">
        <v>24</v>
      </c>
      <c r="L16" s="37">
        <v>19</v>
      </c>
      <c r="M16" s="37">
        <v>8</v>
      </c>
      <c r="N16" s="37">
        <v>18</v>
      </c>
      <c r="O16" s="37">
        <v>8</v>
      </c>
      <c r="P16" s="37">
        <v>10</v>
      </c>
      <c r="Q16" s="37">
        <v>4</v>
      </c>
      <c r="R16" s="37">
        <v>5</v>
      </c>
      <c r="S16" s="37">
        <v>13</v>
      </c>
      <c r="T16" s="37">
        <v>13</v>
      </c>
      <c r="U16" s="37">
        <v>15</v>
      </c>
      <c r="V16" s="37">
        <v>29</v>
      </c>
      <c r="W16" s="37">
        <v>7</v>
      </c>
      <c r="X16" s="37">
        <v>17</v>
      </c>
      <c r="Y16" s="37">
        <v>6</v>
      </c>
      <c r="Z16" s="37">
        <v>10</v>
      </c>
      <c r="AA16" s="37">
        <v>6</v>
      </c>
      <c r="AB16" s="37">
        <v>1</v>
      </c>
      <c r="AC16" s="37">
        <v>8</v>
      </c>
      <c r="AD16" s="37">
        <v>2</v>
      </c>
      <c r="AE16" s="37">
        <v>21</v>
      </c>
      <c r="AF16" s="37">
        <v>20</v>
      </c>
      <c r="AG16" s="37">
        <v>54</v>
      </c>
      <c r="AH16" s="37">
        <v>16</v>
      </c>
      <c r="AI16" s="37">
        <v>3</v>
      </c>
      <c r="AJ16" s="37">
        <v>13</v>
      </c>
      <c r="AK16" s="37">
        <v>4</v>
      </c>
      <c r="AL16" s="37">
        <v>18</v>
      </c>
      <c r="AM16" s="37">
        <v>19</v>
      </c>
      <c r="AN16" s="37">
        <v>1</v>
      </c>
      <c r="AO16" s="37">
        <v>11</v>
      </c>
      <c r="AP16" s="37">
        <v>2</v>
      </c>
      <c r="AQ16" s="37">
        <v>14</v>
      </c>
      <c r="AR16" s="37">
        <v>44</v>
      </c>
      <c r="AS16" s="37">
        <v>7</v>
      </c>
      <c r="AT16" s="37">
        <v>12</v>
      </c>
      <c r="AU16" s="37">
        <v>17</v>
      </c>
      <c r="AV16" s="37">
        <v>21</v>
      </c>
      <c r="AW16" s="37">
        <v>8</v>
      </c>
      <c r="AX16" s="37">
        <v>3</v>
      </c>
      <c r="AY16" s="37">
        <v>14</v>
      </c>
      <c r="AZ16" s="37">
        <v>11</v>
      </c>
    </row>
    <row r="17" spans="1:52" x14ac:dyDescent="0.2">
      <c r="A17" s="40" t="s">
        <v>242</v>
      </c>
      <c r="B17" s="38"/>
      <c r="C17" s="37"/>
      <c r="D17" s="37">
        <v>1</v>
      </c>
      <c r="E17" s="37"/>
      <c r="F17" s="37">
        <v>6</v>
      </c>
      <c r="G17" s="37">
        <v>3</v>
      </c>
      <c r="H17" s="37"/>
      <c r="I17" s="37"/>
      <c r="J17" s="37">
        <v>2</v>
      </c>
      <c r="K17" s="37">
        <v>2</v>
      </c>
      <c r="L17" s="37">
        <v>1</v>
      </c>
      <c r="M17" s="37">
        <v>1</v>
      </c>
      <c r="N17" s="37">
        <v>2</v>
      </c>
      <c r="O17" s="37"/>
      <c r="P17" s="37"/>
      <c r="Q17" s="37">
        <v>1</v>
      </c>
      <c r="R17" s="37"/>
      <c r="S17" s="37"/>
      <c r="T17" s="37">
        <v>1</v>
      </c>
      <c r="U17" s="37"/>
      <c r="V17" s="37"/>
      <c r="W17" s="37">
        <v>1</v>
      </c>
      <c r="X17" s="37"/>
      <c r="Y17" s="37">
        <v>3</v>
      </c>
      <c r="Z17" s="37"/>
      <c r="AA17" s="37"/>
      <c r="AB17" s="37"/>
      <c r="AC17" s="37"/>
      <c r="AD17" s="37"/>
      <c r="AE17" s="37">
        <v>1</v>
      </c>
      <c r="AF17" s="37"/>
      <c r="AG17" s="37">
        <v>3</v>
      </c>
      <c r="AH17" s="37">
        <v>2</v>
      </c>
      <c r="AI17" s="37"/>
      <c r="AJ17" s="37">
        <v>1</v>
      </c>
      <c r="AK17" s="37">
        <v>1</v>
      </c>
      <c r="AL17" s="37">
        <v>1</v>
      </c>
      <c r="AM17" s="37"/>
      <c r="AN17" s="37"/>
      <c r="AO17" s="37">
        <v>3</v>
      </c>
      <c r="AP17" s="37"/>
      <c r="AQ17" s="37"/>
      <c r="AR17" s="37">
        <v>6</v>
      </c>
      <c r="AS17" s="37"/>
      <c r="AT17" s="37"/>
      <c r="AU17" s="37">
        <v>3</v>
      </c>
      <c r="AV17" s="37">
        <v>1</v>
      </c>
      <c r="AW17" s="37"/>
      <c r="AX17" s="37">
        <v>1</v>
      </c>
      <c r="AY17" s="37">
        <v>3</v>
      </c>
      <c r="AZ17" s="37"/>
    </row>
    <row r="18" spans="1:52" x14ac:dyDescent="0.2">
      <c r="A18" s="40" t="s">
        <v>241</v>
      </c>
      <c r="B18" s="38">
        <v>77</v>
      </c>
      <c r="C18" s="37">
        <v>75</v>
      </c>
      <c r="D18" s="37">
        <v>132</v>
      </c>
      <c r="E18" s="37">
        <v>43</v>
      </c>
      <c r="F18" s="37">
        <v>683</v>
      </c>
      <c r="G18" s="37">
        <v>300</v>
      </c>
      <c r="H18" s="37">
        <v>34</v>
      </c>
      <c r="I18" s="37">
        <v>11</v>
      </c>
      <c r="J18" s="37">
        <v>514</v>
      </c>
      <c r="K18" s="37">
        <v>132</v>
      </c>
      <c r="L18" s="37">
        <v>47</v>
      </c>
      <c r="M18" s="37">
        <v>70</v>
      </c>
      <c r="N18" s="37">
        <v>153</v>
      </c>
      <c r="O18" s="37">
        <v>75</v>
      </c>
      <c r="P18" s="37">
        <v>92</v>
      </c>
      <c r="Q18" s="37">
        <v>50</v>
      </c>
      <c r="R18" s="37">
        <v>76</v>
      </c>
      <c r="S18" s="37">
        <v>76</v>
      </c>
      <c r="T18" s="37">
        <v>53</v>
      </c>
      <c r="U18" s="37">
        <v>68</v>
      </c>
      <c r="V18" s="37">
        <v>137</v>
      </c>
      <c r="W18" s="37">
        <v>154</v>
      </c>
      <c r="X18" s="37">
        <v>144</v>
      </c>
      <c r="Y18" s="37">
        <v>62</v>
      </c>
      <c r="Z18" s="37">
        <v>103</v>
      </c>
      <c r="AA18" s="37">
        <v>86</v>
      </c>
      <c r="AB18" s="37">
        <v>62</v>
      </c>
      <c r="AC18" s="37">
        <v>126</v>
      </c>
      <c r="AD18" s="37">
        <v>42</v>
      </c>
      <c r="AE18" s="37">
        <v>144</v>
      </c>
      <c r="AF18" s="37">
        <v>59</v>
      </c>
      <c r="AG18" s="37">
        <v>449</v>
      </c>
      <c r="AH18" s="37">
        <v>136</v>
      </c>
      <c r="AI18" s="37">
        <v>65</v>
      </c>
      <c r="AJ18" s="37">
        <v>141</v>
      </c>
      <c r="AK18" s="37">
        <v>65</v>
      </c>
      <c r="AL18" s="37">
        <v>84</v>
      </c>
      <c r="AM18" s="37">
        <v>201</v>
      </c>
      <c r="AN18" s="37">
        <v>24</v>
      </c>
      <c r="AO18" s="37">
        <v>83</v>
      </c>
      <c r="AP18" s="37">
        <v>55</v>
      </c>
      <c r="AQ18" s="37">
        <v>135</v>
      </c>
      <c r="AR18" s="37">
        <v>486</v>
      </c>
      <c r="AS18" s="37">
        <v>99</v>
      </c>
      <c r="AT18" s="37">
        <v>45</v>
      </c>
      <c r="AU18" s="37">
        <v>135</v>
      </c>
      <c r="AV18" s="37">
        <v>166</v>
      </c>
      <c r="AW18" s="37">
        <v>35</v>
      </c>
      <c r="AX18" s="37">
        <v>43</v>
      </c>
      <c r="AY18" s="37">
        <v>154</v>
      </c>
      <c r="AZ18" s="37">
        <v>69</v>
      </c>
    </row>
    <row r="19" spans="1:52" x14ac:dyDescent="0.2">
      <c r="A19" s="40" t="s">
        <v>240</v>
      </c>
      <c r="B19" s="38">
        <v>149</v>
      </c>
      <c r="C19" s="37">
        <v>52</v>
      </c>
      <c r="D19" s="37">
        <v>219</v>
      </c>
      <c r="E19" s="37">
        <v>83</v>
      </c>
      <c r="F19" s="37">
        <v>1011</v>
      </c>
      <c r="G19" s="37">
        <v>316</v>
      </c>
      <c r="H19" s="37">
        <v>96</v>
      </c>
      <c r="I19" s="37">
        <v>24</v>
      </c>
      <c r="J19" s="37">
        <v>1123</v>
      </c>
      <c r="K19" s="37">
        <v>294</v>
      </c>
      <c r="L19" s="37">
        <v>139</v>
      </c>
      <c r="M19" s="37">
        <v>65</v>
      </c>
      <c r="N19" s="37">
        <v>228</v>
      </c>
      <c r="O19" s="37">
        <v>138</v>
      </c>
      <c r="P19" s="37">
        <v>79</v>
      </c>
      <c r="Q19" s="37">
        <v>81</v>
      </c>
      <c r="R19" s="37">
        <v>122</v>
      </c>
      <c r="S19" s="37">
        <v>160</v>
      </c>
      <c r="T19" s="37">
        <v>64</v>
      </c>
      <c r="U19" s="37">
        <v>164</v>
      </c>
      <c r="V19" s="37">
        <v>225</v>
      </c>
      <c r="W19" s="37">
        <v>188</v>
      </c>
      <c r="X19" s="37">
        <v>138</v>
      </c>
      <c r="Y19" s="37">
        <v>97</v>
      </c>
      <c r="Z19" s="37">
        <v>187</v>
      </c>
      <c r="AA19" s="37">
        <v>75</v>
      </c>
      <c r="AB19" s="37">
        <v>49</v>
      </c>
      <c r="AC19" s="37">
        <v>82</v>
      </c>
      <c r="AD19" s="37">
        <v>56</v>
      </c>
      <c r="AE19" s="37">
        <v>199</v>
      </c>
      <c r="AF19" s="37">
        <v>108</v>
      </c>
      <c r="AG19" s="37">
        <v>497</v>
      </c>
      <c r="AH19" s="37">
        <v>329</v>
      </c>
      <c r="AI19" s="37">
        <v>26</v>
      </c>
      <c r="AJ19" s="37">
        <v>229</v>
      </c>
      <c r="AK19" s="37">
        <v>113</v>
      </c>
      <c r="AL19" s="37">
        <v>149</v>
      </c>
      <c r="AM19" s="37">
        <v>348</v>
      </c>
      <c r="AN19" s="37">
        <v>43</v>
      </c>
      <c r="AO19" s="37">
        <v>255</v>
      </c>
      <c r="AP19" s="37">
        <v>25</v>
      </c>
      <c r="AQ19" s="37">
        <v>211</v>
      </c>
      <c r="AR19" s="37">
        <v>875</v>
      </c>
      <c r="AS19" s="37">
        <v>121</v>
      </c>
      <c r="AT19" s="37">
        <v>48</v>
      </c>
      <c r="AU19" s="37">
        <v>292</v>
      </c>
      <c r="AV19" s="37">
        <v>191</v>
      </c>
      <c r="AW19" s="37">
        <v>44</v>
      </c>
      <c r="AX19" s="37">
        <v>47</v>
      </c>
      <c r="AY19" s="37">
        <v>118</v>
      </c>
      <c r="AZ19" s="37">
        <v>38</v>
      </c>
    </row>
    <row r="20" spans="1:52" x14ac:dyDescent="0.2">
      <c r="A20" s="40" t="s">
        <v>239</v>
      </c>
      <c r="B20" s="38">
        <v>527</v>
      </c>
      <c r="C20" s="37">
        <v>80</v>
      </c>
      <c r="D20" s="37">
        <v>498</v>
      </c>
      <c r="E20" s="37">
        <v>406</v>
      </c>
      <c r="F20" s="37">
        <v>2037</v>
      </c>
      <c r="G20" s="37">
        <v>522</v>
      </c>
      <c r="H20" s="37">
        <v>155</v>
      </c>
      <c r="I20" s="37">
        <v>72</v>
      </c>
      <c r="J20" s="37">
        <v>1571</v>
      </c>
      <c r="K20" s="37">
        <v>1083</v>
      </c>
      <c r="L20" s="37">
        <v>41</v>
      </c>
      <c r="M20" s="37">
        <v>149</v>
      </c>
      <c r="N20" s="37">
        <v>746</v>
      </c>
      <c r="O20" s="37">
        <v>596</v>
      </c>
      <c r="P20" s="37">
        <v>414</v>
      </c>
      <c r="Q20" s="37">
        <v>354</v>
      </c>
      <c r="R20" s="37">
        <v>458</v>
      </c>
      <c r="S20" s="37">
        <v>469</v>
      </c>
      <c r="T20" s="37">
        <v>143</v>
      </c>
      <c r="U20" s="37">
        <v>335</v>
      </c>
      <c r="V20" s="37">
        <v>284</v>
      </c>
      <c r="W20" s="37">
        <v>684</v>
      </c>
      <c r="X20" s="37">
        <v>474</v>
      </c>
      <c r="Y20" s="37">
        <v>392</v>
      </c>
      <c r="Z20" s="37">
        <v>562</v>
      </c>
      <c r="AA20" s="37">
        <v>183</v>
      </c>
      <c r="AB20" s="37">
        <v>234</v>
      </c>
      <c r="AC20" s="37">
        <v>152</v>
      </c>
      <c r="AD20" s="37">
        <v>112</v>
      </c>
      <c r="AE20" s="37">
        <v>386</v>
      </c>
      <c r="AF20" s="37">
        <v>318</v>
      </c>
      <c r="AG20" s="37">
        <v>937</v>
      </c>
      <c r="AH20" s="37">
        <v>923</v>
      </c>
      <c r="AI20" s="37">
        <v>155</v>
      </c>
      <c r="AJ20" s="37">
        <v>805</v>
      </c>
      <c r="AK20" s="37">
        <v>494</v>
      </c>
      <c r="AL20" s="37">
        <v>365</v>
      </c>
      <c r="AM20" s="37">
        <v>858</v>
      </c>
      <c r="AN20" s="37">
        <v>43</v>
      </c>
      <c r="AO20" s="37">
        <v>577</v>
      </c>
      <c r="AP20" s="37">
        <v>211</v>
      </c>
      <c r="AQ20" s="37">
        <v>765</v>
      </c>
      <c r="AR20" s="37">
        <v>2778</v>
      </c>
      <c r="AS20" s="37">
        <v>328</v>
      </c>
      <c r="AT20" s="37">
        <v>84</v>
      </c>
      <c r="AU20" s="37">
        <v>774</v>
      </c>
      <c r="AV20" s="37">
        <v>440</v>
      </c>
      <c r="AW20" s="37">
        <v>16</v>
      </c>
      <c r="AX20" s="37">
        <v>204</v>
      </c>
      <c r="AY20" s="37">
        <v>529</v>
      </c>
      <c r="AZ20" s="37">
        <v>167</v>
      </c>
    </row>
    <row r="21" spans="1:52" x14ac:dyDescent="0.2">
      <c r="A21" s="40" t="s">
        <v>238</v>
      </c>
      <c r="B21" s="38">
        <v>25</v>
      </c>
      <c r="C21" s="37">
        <v>4</v>
      </c>
      <c r="D21" s="37">
        <v>69</v>
      </c>
      <c r="E21" s="37">
        <v>25</v>
      </c>
      <c r="F21" s="37">
        <v>319</v>
      </c>
      <c r="G21" s="37">
        <v>38</v>
      </c>
      <c r="H21" s="37">
        <v>11</v>
      </c>
      <c r="I21" s="37">
        <v>6</v>
      </c>
      <c r="J21" s="37">
        <v>75</v>
      </c>
      <c r="K21" s="37">
        <v>82</v>
      </c>
      <c r="L21" s="37">
        <v>2</v>
      </c>
      <c r="M21" s="37">
        <v>16</v>
      </c>
      <c r="N21" s="37">
        <v>48</v>
      </c>
      <c r="O21" s="37">
        <v>33</v>
      </c>
      <c r="P21" s="37">
        <v>18</v>
      </c>
      <c r="Q21" s="37">
        <v>22</v>
      </c>
      <c r="R21" s="37">
        <v>27</v>
      </c>
      <c r="S21" s="37">
        <v>26</v>
      </c>
      <c r="T21" s="37">
        <v>12</v>
      </c>
      <c r="U21" s="37">
        <v>29</v>
      </c>
      <c r="V21" s="37">
        <v>28</v>
      </c>
      <c r="W21" s="37">
        <v>40</v>
      </c>
      <c r="X21" s="37">
        <v>12</v>
      </c>
      <c r="Y21" s="37">
        <v>15</v>
      </c>
      <c r="Z21" s="37">
        <v>38</v>
      </c>
      <c r="AA21" s="37">
        <v>14</v>
      </c>
      <c r="AB21" s="37">
        <v>14</v>
      </c>
      <c r="AC21" s="37">
        <v>22</v>
      </c>
      <c r="AD21" s="37">
        <v>4</v>
      </c>
      <c r="AE21" s="37">
        <v>37</v>
      </c>
      <c r="AF21" s="37">
        <v>31</v>
      </c>
      <c r="AG21" s="37">
        <v>53</v>
      </c>
      <c r="AH21" s="37">
        <v>42</v>
      </c>
      <c r="AI21" s="37">
        <v>6</v>
      </c>
      <c r="AJ21" s="37">
        <v>60</v>
      </c>
      <c r="AK21" s="37">
        <v>32</v>
      </c>
      <c r="AL21" s="37">
        <v>61</v>
      </c>
      <c r="AM21" s="37">
        <v>50</v>
      </c>
      <c r="AN21" s="37">
        <v>3</v>
      </c>
      <c r="AO21" s="37">
        <v>32</v>
      </c>
      <c r="AP21" s="37">
        <v>10</v>
      </c>
      <c r="AQ21" s="37">
        <v>63</v>
      </c>
      <c r="AR21" s="37">
        <v>265</v>
      </c>
      <c r="AS21" s="37">
        <v>32</v>
      </c>
      <c r="AT21" s="37">
        <v>3</v>
      </c>
      <c r="AU21" s="37">
        <v>47</v>
      </c>
      <c r="AV21" s="37">
        <v>36</v>
      </c>
      <c r="AW21" s="37">
        <v>3</v>
      </c>
      <c r="AX21" s="37">
        <v>8</v>
      </c>
      <c r="AY21" s="37">
        <v>24</v>
      </c>
      <c r="AZ21" s="37">
        <v>20</v>
      </c>
    </row>
    <row r="22" spans="1:52" x14ac:dyDescent="0.2">
      <c r="A22" s="40" t="s">
        <v>237</v>
      </c>
      <c r="B22" s="38">
        <v>69</v>
      </c>
      <c r="C22" s="37">
        <v>40</v>
      </c>
      <c r="D22" s="37">
        <v>76</v>
      </c>
      <c r="E22" s="37">
        <v>61</v>
      </c>
      <c r="F22" s="37">
        <v>607</v>
      </c>
      <c r="G22" s="37">
        <v>211</v>
      </c>
      <c r="H22" s="37">
        <v>27</v>
      </c>
      <c r="I22" s="37">
        <v>19</v>
      </c>
      <c r="J22" s="37">
        <v>443</v>
      </c>
      <c r="K22" s="37">
        <v>141</v>
      </c>
      <c r="L22" s="37">
        <v>25</v>
      </c>
      <c r="M22" s="37">
        <v>61</v>
      </c>
      <c r="N22" s="37">
        <v>146</v>
      </c>
      <c r="O22" s="37">
        <v>75</v>
      </c>
      <c r="P22" s="37">
        <v>60</v>
      </c>
      <c r="Q22" s="37">
        <v>60</v>
      </c>
      <c r="R22" s="37">
        <v>52</v>
      </c>
      <c r="S22" s="37">
        <v>78</v>
      </c>
      <c r="T22" s="37">
        <v>117</v>
      </c>
      <c r="U22" s="37">
        <v>67</v>
      </c>
      <c r="V22" s="37">
        <v>111</v>
      </c>
      <c r="W22" s="37">
        <v>215</v>
      </c>
      <c r="X22" s="37">
        <v>109</v>
      </c>
      <c r="Y22" s="37">
        <v>72</v>
      </c>
      <c r="Z22" s="37">
        <v>97</v>
      </c>
      <c r="AA22" s="37">
        <v>100</v>
      </c>
      <c r="AB22" s="37">
        <v>44</v>
      </c>
      <c r="AC22" s="37">
        <v>79</v>
      </c>
      <c r="AD22" s="37">
        <v>62</v>
      </c>
      <c r="AE22" s="37">
        <v>119</v>
      </c>
      <c r="AF22" s="37">
        <v>68</v>
      </c>
      <c r="AG22" s="37">
        <v>361</v>
      </c>
      <c r="AH22" s="37">
        <v>160</v>
      </c>
      <c r="AI22" s="37">
        <v>40</v>
      </c>
      <c r="AJ22" s="37">
        <v>127</v>
      </c>
      <c r="AK22" s="37">
        <v>101</v>
      </c>
      <c r="AL22" s="37">
        <v>117</v>
      </c>
      <c r="AM22" s="37">
        <v>205</v>
      </c>
      <c r="AN22" s="37">
        <v>20</v>
      </c>
      <c r="AO22" s="37">
        <v>104</v>
      </c>
      <c r="AP22" s="37">
        <v>63</v>
      </c>
      <c r="AQ22" s="37">
        <v>105</v>
      </c>
      <c r="AR22" s="37">
        <v>428</v>
      </c>
      <c r="AS22" s="37">
        <v>80</v>
      </c>
      <c r="AT22" s="37">
        <v>52</v>
      </c>
      <c r="AU22" s="37">
        <v>151</v>
      </c>
      <c r="AV22" s="37">
        <v>149</v>
      </c>
      <c r="AW22" s="37">
        <v>20</v>
      </c>
      <c r="AX22" s="37">
        <v>37</v>
      </c>
      <c r="AY22" s="37">
        <v>202</v>
      </c>
      <c r="AZ22" s="37">
        <v>77</v>
      </c>
    </row>
    <row r="23" spans="1:52" x14ac:dyDescent="0.2">
      <c r="A23" s="40" t="s">
        <v>236</v>
      </c>
      <c r="B23" s="38">
        <v>5</v>
      </c>
      <c r="C23" s="37">
        <v>7</v>
      </c>
      <c r="D23" s="37">
        <v>20</v>
      </c>
      <c r="E23" s="37">
        <v>254</v>
      </c>
      <c r="F23" s="37">
        <v>57</v>
      </c>
      <c r="G23" s="37">
        <v>31</v>
      </c>
      <c r="H23" s="37">
        <v>6</v>
      </c>
      <c r="I23" s="37">
        <v>1</v>
      </c>
      <c r="J23" s="37">
        <v>42</v>
      </c>
      <c r="K23" s="37">
        <v>9</v>
      </c>
      <c r="L23" s="37">
        <v>3</v>
      </c>
      <c r="M23" s="37">
        <v>9</v>
      </c>
      <c r="N23" s="37">
        <v>12</v>
      </c>
      <c r="O23" s="37">
        <v>7</v>
      </c>
      <c r="P23" s="37">
        <v>4</v>
      </c>
      <c r="Q23" s="37">
        <v>11</v>
      </c>
      <c r="R23" s="37">
        <v>7</v>
      </c>
      <c r="S23" s="37">
        <v>4</v>
      </c>
      <c r="T23" s="37">
        <v>18</v>
      </c>
      <c r="U23" s="37">
        <v>5</v>
      </c>
      <c r="V23" s="37">
        <v>7</v>
      </c>
      <c r="W23" s="37">
        <v>23</v>
      </c>
      <c r="X23" s="37">
        <v>51</v>
      </c>
      <c r="Y23" s="37">
        <v>6</v>
      </c>
      <c r="Z23" s="37">
        <v>14</v>
      </c>
      <c r="AA23" s="37">
        <v>16</v>
      </c>
      <c r="AB23" s="37">
        <v>8</v>
      </c>
      <c r="AC23" s="37">
        <v>3</v>
      </c>
      <c r="AD23" s="37">
        <v>13</v>
      </c>
      <c r="AE23" s="37">
        <v>16</v>
      </c>
      <c r="AF23" s="37">
        <v>9</v>
      </c>
      <c r="AG23" s="37">
        <v>62</v>
      </c>
      <c r="AH23" s="37">
        <v>26</v>
      </c>
      <c r="AI23" s="37">
        <v>4</v>
      </c>
      <c r="AJ23" s="37">
        <v>14</v>
      </c>
      <c r="AK23" s="37">
        <v>9</v>
      </c>
      <c r="AL23" s="37">
        <v>32</v>
      </c>
      <c r="AM23" s="37">
        <v>53</v>
      </c>
      <c r="AN23" s="37"/>
      <c r="AO23" s="37">
        <v>15</v>
      </c>
      <c r="AP23" s="37">
        <v>19</v>
      </c>
      <c r="AQ23" s="37">
        <v>13</v>
      </c>
      <c r="AR23" s="37">
        <v>63</v>
      </c>
      <c r="AS23" s="37">
        <v>14</v>
      </c>
      <c r="AT23" s="37">
        <v>7</v>
      </c>
      <c r="AU23" s="37">
        <v>19</v>
      </c>
      <c r="AV23" s="37">
        <v>34</v>
      </c>
      <c r="AW23" s="37"/>
      <c r="AX23" s="37"/>
      <c r="AY23" s="37">
        <v>39</v>
      </c>
      <c r="AZ23" s="37">
        <v>8</v>
      </c>
    </row>
    <row r="24" spans="1:52" x14ac:dyDescent="0.2">
      <c r="A24" s="40" t="s">
        <v>235</v>
      </c>
      <c r="B24" s="38">
        <v>132</v>
      </c>
      <c r="C24" s="37">
        <v>302</v>
      </c>
      <c r="D24" s="37">
        <v>194</v>
      </c>
      <c r="E24" s="37">
        <v>195</v>
      </c>
      <c r="F24" s="37">
        <v>1405</v>
      </c>
      <c r="G24" s="37">
        <v>324</v>
      </c>
      <c r="H24" s="37">
        <v>112</v>
      </c>
      <c r="I24" s="37">
        <v>47</v>
      </c>
      <c r="J24" s="37">
        <v>634</v>
      </c>
      <c r="K24" s="37">
        <v>333</v>
      </c>
      <c r="L24" s="37">
        <v>145</v>
      </c>
      <c r="M24" s="37">
        <v>114</v>
      </c>
      <c r="N24" s="37">
        <v>312</v>
      </c>
      <c r="O24" s="37">
        <v>227</v>
      </c>
      <c r="P24" s="37">
        <v>196</v>
      </c>
      <c r="Q24" s="37">
        <v>145</v>
      </c>
      <c r="R24" s="37">
        <v>178</v>
      </c>
      <c r="S24" s="37">
        <v>236</v>
      </c>
      <c r="T24" s="37">
        <v>339</v>
      </c>
      <c r="U24" s="37">
        <v>183</v>
      </c>
      <c r="V24" s="37">
        <v>426</v>
      </c>
      <c r="W24" s="37">
        <v>554</v>
      </c>
      <c r="X24" s="37">
        <v>235</v>
      </c>
      <c r="Y24" s="37">
        <v>165</v>
      </c>
      <c r="Z24" s="37">
        <v>292</v>
      </c>
      <c r="AA24" s="37">
        <v>205</v>
      </c>
      <c r="AB24" s="37">
        <v>92</v>
      </c>
      <c r="AC24" s="37">
        <v>67</v>
      </c>
      <c r="AD24" s="37">
        <v>172</v>
      </c>
      <c r="AE24" s="37">
        <v>226</v>
      </c>
      <c r="AF24" s="37">
        <v>105</v>
      </c>
      <c r="AG24" s="37">
        <v>789</v>
      </c>
      <c r="AH24" s="37">
        <v>501</v>
      </c>
      <c r="AI24" s="37">
        <v>56</v>
      </c>
      <c r="AJ24" s="37">
        <v>410</v>
      </c>
      <c r="AK24" s="37">
        <v>172</v>
      </c>
      <c r="AL24" s="37">
        <v>326</v>
      </c>
      <c r="AM24" s="37">
        <v>654</v>
      </c>
      <c r="AN24" s="37">
        <v>97</v>
      </c>
      <c r="AO24" s="37">
        <v>228</v>
      </c>
      <c r="AP24" s="37">
        <v>127</v>
      </c>
      <c r="AQ24" s="37">
        <v>313</v>
      </c>
      <c r="AR24" s="37">
        <v>949</v>
      </c>
      <c r="AS24" s="37">
        <v>186</v>
      </c>
      <c r="AT24" s="37">
        <v>192</v>
      </c>
      <c r="AU24" s="37">
        <v>310</v>
      </c>
      <c r="AV24" s="37">
        <v>398</v>
      </c>
      <c r="AW24" s="37">
        <v>32</v>
      </c>
      <c r="AX24" s="37">
        <v>100</v>
      </c>
      <c r="AY24" s="37">
        <v>458</v>
      </c>
      <c r="AZ24" s="37">
        <v>98</v>
      </c>
    </row>
    <row r="25" spans="1:52" x14ac:dyDescent="0.2">
      <c r="A25" s="40" t="s">
        <v>234</v>
      </c>
      <c r="B25" s="38">
        <v>12</v>
      </c>
      <c r="C25" s="37">
        <v>7</v>
      </c>
      <c r="D25" s="37">
        <v>60</v>
      </c>
      <c r="E25" s="37">
        <v>24</v>
      </c>
      <c r="F25" s="37">
        <v>184</v>
      </c>
      <c r="G25" s="37">
        <v>76</v>
      </c>
      <c r="H25" s="37">
        <v>13</v>
      </c>
      <c r="I25" s="37">
        <v>6</v>
      </c>
      <c r="J25" s="37">
        <v>260</v>
      </c>
      <c r="K25" s="37">
        <v>37</v>
      </c>
      <c r="L25" s="37">
        <v>25</v>
      </c>
      <c r="M25" s="37">
        <v>31</v>
      </c>
      <c r="N25" s="37">
        <v>23</v>
      </c>
      <c r="O25" s="37">
        <v>13</v>
      </c>
      <c r="P25" s="37">
        <v>11</v>
      </c>
      <c r="Q25" s="37">
        <v>4</v>
      </c>
      <c r="R25" s="37">
        <v>27</v>
      </c>
      <c r="S25" s="37">
        <v>8</v>
      </c>
      <c r="T25" s="37">
        <v>21</v>
      </c>
      <c r="U25" s="37">
        <v>10</v>
      </c>
      <c r="V25" s="37">
        <v>19</v>
      </c>
      <c r="W25" s="37">
        <v>85</v>
      </c>
      <c r="X25" s="37">
        <v>99</v>
      </c>
      <c r="Y25" s="37">
        <v>16</v>
      </c>
      <c r="Z25" s="37">
        <v>51</v>
      </c>
      <c r="AA25" s="37">
        <v>29</v>
      </c>
      <c r="AB25" s="37">
        <v>6</v>
      </c>
      <c r="AC25" s="37">
        <v>52</v>
      </c>
      <c r="AD25" s="37">
        <v>17</v>
      </c>
      <c r="AE25" s="37">
        <v>27</v>
      </c>
      <c r="AF25" s="37">
        <v>12</v>
      </c>
      <c r="AG25" s="37">
        <v>60</v>
      </c>
      <c r="AH25" s="37">
        <v>43</v>
      </c>
      <c r="AI25" s="37">
        <v>6</v>
      </c>
      <c r="AJ25" s="37">
        <v>18</v>
      </c>
      <c r="AK25" s="37">
        <v>28</v>
      </c>
      <c r="AL25" s="37">
        <v>35</v>
      </c>
      <c r="AM25" s="37">
        <v>28</v>
      </c>
      <c r="AN25" s="37">
        <v>3</v>
      </c>
      <c r="AO25" s="37">
        <v>57</v>
      </c>
      <c r="AP25" s="37">
        <v>20</v>
      </c>
      <c r="AQ25" s="37">
        <v>48</v>
      </c>
      <c r="AR25" s="37">
        <v>115</v>
      </c>
      <c r="AS25" s="37">
        <v>46</v>
      </c>
      <c r="AT25" s="37">
        <v>13</v>
      </c>
      <c r="AU25" s="37">
        <v>28</v>
      </c>
      <c r="AV25" s="37">
        <v>39</v>
      </c>
      <c r="AW25" s="37"/>
      <c r="AX25" s="37">
        <v>18</v>
      </c>
      <c r="AY25" s="37">
        <v>124</v>
      </c>
      <c r="AZ25" s="37">
        <v>11</v>
      </c>
    </row>
    <row r="26" spans="1:52" x14ac:dyDescent="0.2">
      <c r="A26" s="40" t="s">
        <v>233</v>
      </c>
      <c r="B26" s="38">
        <v>1</v>
      </c>
      <c r="C26" s="37">
        <v>1</v>
      </c>
      <c r="D26" s="37">
        <v>2</v>
      </c>
      <c r="E26" s="37">
        <v>1</v>
      </c>
      <c r="F26" s="37">
        <v>10</v>
      </c>
      <c r="G26" s="37">
        <v>2</v>
      </c>
      <c r="H26" s="37">
        <v>1</v>
      </c>
      <c r="I26" s="37"/>
      <c r="J26" s="37">
        <v>10</v>
      </c>
      <c r="K26" s="37">
        <v>1</v>
      </c>
      <c r="L26" s="37">
        <v>5</v>
      </c>
      <c r="M26" s="37">
        <v>1</v>
      </c>
      <c r="N26" s="37">
        <v>2</v>
      </c>
      <c r="O26" s="37">
        <v>1</v>
      </c>
      <c r="P26" s="37">
        <v>1</v>
      </c>
      <c r="Q26" s="37"/>
      <c r="R26" s="37">
        <v>2</v>
      </c>
      <c r="S26" s="37">
        <v>1</v>
      </c>
      <c r="T26" s="37"/>
      <c r="U26" s="37">
        <v>1</v>
      </c>
      <c r="V26" s="37">
        <v>1</v>
      </c>
      <c r="W26" s="37">
        <v>2</v>
      </c>
      <c r="X26" s="37">
        <v>1</v>
      </c>
      <c r="Y26" s="37"/>
      <c r="Z26" s="37">
        <v>2</v>
      </c>
      <c r="AA26" s="37"/>
      <c r="AB26" s="37">
        <v>1</v>
      </c>
      <c r="AC26" s="37">
        <v>2</v>
      </c>
      <c r="AD26" s="37">
        <v>1</v>
      </c>
      <c r="AE26" s="37">
        <v>2</v>
      </c>
      <c r="AF26" s="37">
        <v>1</v>
      </c>
      <c r="AG26" s="37">
        <v>7</v>
      </c>
      <c r="AH26" s="37">
        <v>3</v>
      </c>
      <c r="AI26" s="37"/>
      <c r="AJ26" s="37">
        <v>4</v>
      </c>
      <c r="AK26" s="37">
        <v>3</v>
      </c>
      <c r="AL26" s="37">
        <v>1</v>
      </c>
      <c r="AM26" s="37">
        <v>4</v>
      </c>
      <c r="AN26" s="37">
        <v>1</v>
      </c>
      <c r="AO26" s="37"/>
      <c r="AP26" s="37"/>
      <c r="AQ26" s="37">
        <v>3</v>
      </c>
      <c r="AR26" s="37">
        <v>6</v>
      </c>
      <c r="AS26" s="37">
        <v>1</v>
      </c>
      <c r="AT26" s="37"/>
      <c r="AU26" s="37">
        <v>3</v>
      </c>
      <c r="AV26" s="37">
        <v>2</v>
      </c>
      <c r="AW26" s="37">
        <v>1</v>
      </c>
      <c r="AX26" s="37"/>
      <c r="AY26" s="37">
        <v>2</v>
      </c>
      <c r="AZ26" s="37"/>
    </row>
    <row r="27" spans="1:52" x14ac:dyDescent="0.2">
      <c r="A27" s="40" t="s">
        <v>232</v>
      </c>
      <c r="B27" s="38">
        <v>40</v>
      </c>
      <c r="C27" s="37">
        <v>9</v>
      </c>
      <c r="D27" s="37">
        <v>50</v>
      </c>
      <c r="E27" s="37">
        <v>18</v>
      </c>
      <c r="F27" s="37">
        <v>131</v>
      </c>
      <c r="G27" s="37">
        <v>35</v>
      </c>
      <c r="H27" s="37">
        <v>17</v>
      </c>
      <c r="I27" s="37">
        <v>4</v>
      </c>
      <c r="J27" s="37">
        <v>99</v>
      </c>
      <c r="K27" s="37">
        <v>49</v>
      </c>
      <c r="L27" s="37">
        <v>14</v>
      </c>
      <c r="M27" s="37">
        <v>16</v>
      </c>
      <c r="N27" s="37">
        <v>122</v>
      </c>
      <c r="O27" s="37">
        <v>61</v>
      </c>
      <c r="P27" s="37">
        <v>37</v>
      </c>
      <c r="Q27" s="37">
        <v>17</v>
      </c>
      <c r="R27" s="37">
        <v>40</v>
      </c>
      <c r="S27" s="37">
        <v>29</v>
      </c>
      <c r="T27" s="37">
        <v>18</v>
      </c>
      <c r="U27" s="37">
        <v>63</v>
      </c>
      <c r="V27" s="37">
        <v>88</v>
      </c>
      <c r="W27" s="37">
        <v>123</v>
      </c>
      <c r="X27" s="37">
        <v>54</v>
      </c>
      <c r="Y27" s="37">
        <v>43</v>
      </c>
      <c r="Z27" s="37">
        <v>81</v>
      </c>
      <c r="AA27" s="37">
        <v>13</v>
      </c>
      <c r="AB27" s="37">
        <v>21</v>
      </c>
      <c r="AC27" s="37">
        <v>39</v>
      </c>
      <c r="AD27" s="37">
        <v>34</v>
      </c>
      <c r="AE27" s="37">
        <v>111</v>
      </c>
      <c r="AF27" s="37">
        <v>22</v>
      </c>
      <c r="AG27" s="37">
        <v>216</v>
      </c>
      <c r="AH27" s="37">
        <v>152</v>
      </c>
      <c r="AI27" s="37">
        <v>9</v>
      </c>
      <c r="AJ27" s="37">
        <v>111</v>
      </c>
      <c r="AK27" s="37">
        <v>28</v>
      </c>
      <c r="AL27" s="37">
        <v>11</v>
      </c>
      <c r="AM27" s="37">
        <v>56</v>
      </c>
      <c r="AN27" s="37">
        <v>8</v>
      </c>
      <c r="AO27" s="37">
        <v>17</v>
      </c>
      <c r="AP27" s="37">
        <v>9</v>
      </c>
      <c r="AQ27" s="37">
        <v>28</v>
      </c>
      <c r="AR27" s="37">
        <v>88</v>
      </c>
      <c r="AS27" s="37">
        <v>22</v>
      </c>
      <c r="AT27" s="37">
        <v>2</v>
      </c>
      <c r="AU27" s="37">
        <v>39</v>
      </c>
      <c r="AV27" s="37">
        <v>21</v>
      </c>
      <c r="AW27" s="37">
        <v>7</v>
      </c>
      <c r="AX27" s="37">
        <v>5</v>
      </c>
      <c r="AY27" s="37">
        <v>17</v>
      </c>
      <c r="AZ27" s="37">
        <v>5</v>
      </c>
    </row>
    <row r="28" spans="1:52" x14ac:dyDescent="0.2">
      <c r="A28" s="40" t="s">
        <v>231</v>
      </c>
      <c r="B28" s="38">
        <v>68</v>
      </c>
      <c r="C28" s="37">
        <v>17</v>
      </c>
      <c r="D28" s="37">
        <v>101</v>
      </c>
      <c r="E28" s="37">
        <v>56</v>
      </c>
      <c r="F28" s="37">
        <v>478</v>
      </c>
      <c r="G28" s="37">
        <v>139</v>
      </c>
      <c r="H28" s="37">
        <v>52</v>
      </c>
      <c r="I28" s="37">
        <v>14</v>
      </c>
      <c r="J28" s="37">
        <v>334</v>
      </c>
      <c r="K28" s="37">
        <v>129</v>
      </c>
      <c r="L28" s="37">
        <v>22</v>
      </c>
      <c r="M28" s="37">
        <v>51</v>
      </c>
      <c r="N28" s="37">
        <v>323</v>
      </c>
      <c r="O28" s="37">
        <v>196</v>
      </c>
      <c r="P28" s="37">
        <v>141</v>
      </c>
      <c r="Q28" s="37">
        <v>98</v>
      </c>
      <c r="R28" s="37">
        <v>84</v>
      </c>
      <c r="S28" s="37">
        <v>53</v>
      </c>
      <c r="T28" s="37">
        <v>31</v>
      </c>
      <c r="U28" s="37">
        <v>119</v>
      </c>
      <c r="V28" s="37">
        <v>135</v>
      </c>
      <c r="W28" s="37">
        <v>331</v>
      </c>
      <c r="X28" s="37">
        <v>220</v>
      </c>
      <c r="Y28" s="37">
        <v>59</v>
      </c>
      <c r="Z28" s="37">
        <v>196</v>
      </c>
      <c r="AA28" s="37">
        <v>50</v>
      </c>
      <c r="AB28" s="37">
        <v>83</v>
      </c>
      <c r="AC28" s="37">
        <v>53</v>
      </c>
      <c r="AD28" s="37">
        <v>31</v>
      </c>
      <c r="AE28" s="37">
        <v>156</v>
      </c>
      <c r="AF28" s="37">
        <v>41</v>
      </c>
      <c r="AG28" s="37">
        <v>456</v>
      </c>
      <c r="AH28" s="37">
        <v>212</v>
      </c>
      <c r="AI28" s="37">
        <v>43</v>
      </c>
      <c r="AJ28" s="37">
        <v>346</v>
      </c>
      <c r="AK28" s="37">
        <v>86</v>
      </c>
      <c r="AL28" s="37">
        <v>89</v>
      </c>
      <c r="AM28" s="37">
        <v>302</v>
      </c>
      <c r="AN28" s="37">
        <v>20</v>
      </c>
      <c r="AO28" s="37">
        <v>91</v>
      </c>
      <c r="AP28" s="37">
        <v>47</v>
      </c>
      <c r="AQ28" s="37">
        <v>149</v>
      </c>
      <c r="AR28" s="37">
        <v>325</v>
      </c>
      <c r="AS28" s="37">
        <v>81</v>
      </c>
      <c r="AT28" s="37">
        <v>22</v>
      </c>
      <c r="AU28" s="37">
        <v>139</v>
      </c>
      <c r="AV28" s="37">
        <v>131</v>
      </c>
      <c r="AW28" s="37">
        <v>9</v>
      </c>
      <c r="AX28" s="37">
        <v>44</v>
      </c>
      <c r="AY28" s="37">
        <v>272</v>
      </c>
      <c r="AZ28" s="37">
        <v>39</v>
      </c>
    </row>
    <row r="29" spans="1:52" x14ac:dyDescent="0.2">
      <c r="A29" s="40" t="s">
        <v>230</v>
      </c>
      <c r="B29" s="38">
        <v>10</v>
      </c>
      <c r="C29" s="37">
        <v>7</v>
      </c>
      <c r="D29" s="37">
        <v>44</v>
      </c>
      <c r="E29" s="37">
        <v>4</v>
      </c>
      <c r="F29" s="37">
        <v>159</v>
      </c>
      <c r="G29" s="37">
        <v>51</v>
      </c>
      <c r="H29" s="37">
        <v>12</v>
      </c>
      <c r="I29" s="37">
        <v>4</v>
      </c>
      <c r="J29" s="37">
        <v>61</v>
      </c>
      <c r="K29" s="37">
        <v>4</v>
      </c>
      <c r="L29" s="37"/>
      <c r="M29" s="37">
        <v>14</v>
      </c>
      <c r="N29" s="37">
        <v>70</v>
      </c>
      <c r="O29" s="37">
        <v>15</v>
      </c>
      <c r="P29" s="37">
        <v>25</v>
      </c>
      <c r="Q29" s="37">
        <v>14</v>
      </c>
      <c r="R29" s="37">
        <v>4</v>
      </c>
      <c r="S29" s="37">
        <v>66</v>
      </c>
      <c r="T29" s="37">
        <v>13</v>
      </c>
      <c r="U29" s="37">
        <v>13</v>
      </c>
      <c r="V29" s="37">
        <v>5</v>
      </c>
      <c r="W29" s="37">
        <v>36</v>
      </c>
      <c r="X29" s="37">
        <v>35</v>
      </c>
      <c r="Y29" s="37">
        <v>48</v>
      </c>
      <c r="Z29" s="37">
        <v>17</v>
      </c>
      <c r="AA29" s="37">
        <v>178</v>
      </c>
      <c r="AB29" s="37">
        <v>15</v>
      </c>
      <c r="AC29" s="37">
        <v>280</v>
      </c>
      <c r="AD29" s="37">
        <v>10</v>
      </c>
      <c r="AE29" s="37">
        <v>26</v>
      </c>
      <c r="AF29" s="37">
        <v>33</v>
      </c>
      <c r="AG29" s="37">
        <v>33</v>
      </c>
      <c r="AH29" s="37">
        <v>7</v>
      </c>
      <c r="AI29" s="37">
        <v>25</v>
      </c>
      <c r="AJ29" s="37">
        <v>14</v>
      </c>
      <c r="AK29" s="37">
        <v>168</v>
      </c>
      <c r="AL29" s="37">
        <v>24</v>
      </c>
      <c r="AM29" s="37">
        <v>25</v>
      </c>
      <c r="AN29" s="37">
        <v>4</v>
      </c>
      <c r="AO29" s="37">
        <v>1</v>
      </c>
      <c r="AP29" s="37">
        <v>56</v>
      </c>
      <c r="AQ29" s="37">
        <v>2</v>
      </c>
      <c r="AR29" s="37">
        <v>20</v>
      </c>
      <c r="AS29" s="37"/>
      <c r="AT29" s="37">
        <v>1</v>
      </c>
      <c r="AU29" s="37"/>
      <c r="AV29" s="37">
        <v>94</v>
      </c>
      <c r="AW29" s="37"/>
      <c r="AX29" s="37">
        <v>13</v>
      </c>
      <c r="AY29" s="37">
        <v>41</v>
      </c>
      <c r="AZ29" s="37">
        <v>5</v>
      </c>
    </row>
    <row r="30" spans="1:52" x14ac:dyDescent="0.2">
      <c r="A30" s="40" t="s">
        <v>229</v>
      </c>
      <c r="B30" s="38">
        <v>444</v>
      </c>
      <c r="C30" s="37">
        <v>174</v>
      </c>
      <c r="D30" s="37">
        <v>537</v>
      </c>
      <c r="E30" s="37">
        <v>258</v>
      </c>
      <c r="F30" s="37">
        <v>2822</v>
      </c>
      <c r="G30" s="37">
        <v>684</v>
      </c>
      <c r="H30" s="37">
        <v>402</v>
      </c>
      <c r="I30" s="37">
        <v>144</v>
      </c>
      <c r="J30" s="37">
        <v>1236</v>
      </c>
      <c r="K30" s="37">
        <v>678</v>
      </c>
      <c r="L30" s="37">
        <v>252</v>
      </c>
      <c r="M30" s="37">
        <v>188</v>
      </c>
      <c r="N30" s="37">
        <v>1411</v>
      </c>
      <c r="O30" s="37">
        <v>720</v>
      </c>
      <c r="P30" s="37">
        <v>487</v>
      </c>
      <c r="Q30" s="37">
        <v>380</v>
      </c>
      <c r="R30" s="37">
        <v>420</v>
      </c>
      <c r="S30" s="37">
        <v>392</v>
      </c>
      <c r="T30" s="37">
        <v>393</v>
      </c>
      <c r="U30" s="37">
        <v>519</v>
      </c>
      <c r="V30" s="37">
        <v>1057</v>
      </c>
      <c r="W30" s="37">
        <v>796</v>
      </c>
      <c r="X30" s="37">
        <v>623</v>
      </c>
      <c r="Y30" s="37">
        <v>252</v>
      </c>
      <c r="Z30" s="37">
        <v>725</v>
      </c>
      <c r="AA30" s="37">
        <v>267</v>
      </c>
      <c r="AB30" s="37">
        <v>398</v>
      </c>
      <c r="AC30" s="37">
        <v>289</v>
      </c>
      <c r="AD30" s="37">
        <v>289</v>
      </c>
      <c r="AE30" s="37">
        <v>501</v>
      </c>
      <c r="AF30" s="37">
        <v>458</v>
      </c>
      <c r="AG30" s="37">
        <v>1954</v>
      </c>
      <c r="AH30" s="37">
        <v>900</v>
      </c>
      <c r="AI30" s="37">
        <v>123</v>
      </c>
      <c r="AJ30" s="37">
        <v>1014</v>
      </c>
      <c r="AK30" s="37">
        <v>556</v>
      </c>
      <c r="AL30" s="37">
        <v>523</v>
      </c>
      <c r="AM30" s="37">
        <v>1510</v>
      </c>
      <c r="AN30" s="37">
        <v>134</v>
      </c>
      <c r="AO30" s="37">
        <v>438</v>
      </c>
      <c r="AP30" s="37">
        <v>254</v>
      </c>
      <c r="AQ30" s="37">
        <v>514</v>
      </c>
      <c r="AR30" s="37">
        <v>1685</v>
      </c>
      <c r="AS30" s="37">
        <v>349</v>
      </c>
      <c r="AT30" s="37">
        <v>211</v>
      </c>
      <c r="AU30" s="37">
        <v>917</v>
      </c>
      <c r="AV30" s="37">
        <v>771</v>
      </c>
      <c r="AW30" s="37">
        <v>201</v>
      </c>
      <c r="AX30" s="37">
        <v>251</v>
      </c>
      <c r="AY30" s="37">
        <v>772</v>
      </c>
      <c r="AZ30" s="37">
        <v>218</v>
      </c>
    </row>
    <row r="31" spans="1:52" x14ac:dyDescent="0.2">
      <c r="A31" s="40" t="s">
        <v>228</v>
      </c>
      <c r="B31" s="38">
        <v>13</v>
      </c>
      <c r="C31" s="37">
        <v>5</v>
      </c>
      <c r="D31" s="37">
        <v>24</v>
      </c>
      <c r="E31" s="37">
        <v>13</v>
      </c>
      <c r="F31" s="37">
        <v>146</v>
      </c>
      <c r="G31" s="37">
        <v>26</v>
      </c>
      <c r="H31" s="37">
        <v>15</v>
      </c>
      <c r="I31" s="37">
        <v>1</v>
      </c>
      <c r="J31" s="37">
        <v>77</v>
      </c>
      <c r="K31" s="37">
        <v>52</v>
      </c>
      <c r="L31" s="37">
        <v>6</v>
      </c>
      <c r="M31" s="37">
        <v>9</v>
      </c>
      <c r="N31" s="37">
        <v>146</v>
      </c>
      <c r="O31" s="37">
        <v>34</v>
      </c>
      <c r="P31" s="37">
        <v>18</v>
      </c>
      <c r="Q31" s="37">
        <v>12</v>
      </c>
      <c r="R31" s="37">
        <v>30</v>
      </c>
      <c r="S31" s="37">
        <v>34</v>
      </c>
      <c r="T31" s="37">
        <v>9</v>
      </c>
      <c r="U31" s="37">
        <v>23</v>
      </c>
      <c r="V31" s="37">
        <v>36</v>
      </c>
      <c r="W31" s="37">
        <v>65</v>
      </c>
      <c r="X31" s="37">
        <v>37</v>
      </c>
      <c r="Y31" s="37">
        <v>28</v>
      </c>
      <c r="Z31" s="37">
        <v>40</v>
      </c>
      <c r="AA31" s="37">
        <v>8</v>
      </c>
      <c r="AB31" s="37">
        <v>12</v>
      </c>
      <c r="AC31" s="37">
        <v>37</v>
      </c>
      <c r="AD31" s="37">
        <v>1</v>
      </c>
      <c r="AE31" s="37">
        <v>41</v>
      </c>
      <c r="AF31" s="37">
        <v>10</v>
      </c>
      <c r="AG31" s="37">
        <v>163</v>
      </c>
      <c r="AH31" s="37">
        <v>63</v>
      </c>
      <c r="AI31" s="37">
        <v>5</v>
      </c>
      <c r="AJ31" s="37">
        <v>78</v>
      </c>
      <c r="AK31" s="37">
        <v>15</v>
      </c>
      <c r="AL31" s="37">
        <v>16</v>
      </c>
      <c r="AM31" s="37">
        <v>58</v>
      </c>
      <c r="AN31" s="37">
        <v>4</v>
      </c>
      <c r="AO31" s="37">
        <v>16</v>
      </c>
      <c r="AP31" s="37">
        <v>6</v>
      </c>
      <c r="AQ31" s="37">
        <v>30</v>
      </c>
      <c r="AR31" s="37">
        <v>94</v>
      </c>
      <c r="AS31" s="37">
        <v>12</v>
      </c>
      <c r="AT31" s="37">
        <v>1</v>
      </c>
      <c r="AU31" s="37">
        <v>31</v>
      </c>
      <c r="AV31" s="37">
        <v>28</v>
      </c>
      <c r="AW31" s="37">
        <v>5</v>
      </c>
      <c r="AX31" s="37">
        <v>3</v>
      </c>
      <c r="AY31" s="37">
        <v>37</v>
      </c>
      <c r="AZ31" s="37"/>
    </row>
    <row r="32" spans="1:52" x14ac:dyDescent="0.2">
      <c r="A32" s="40" t="s">
        <v>227</v>
      </c>
      <c r="B32" s="38">
        <v>11</v>
      </c>
      <c r="C32" s="37">
        <v>1</v>
      </c>
      <c r="D32" s="37">
        <v>23</v>
      </c>
      <c r="E32" s="37">
        <v>4</v>
      </c>
      <c r="F32" s="37">
        <v>128</v>
      </c>
      <c r="G32" s="37">
        <v>26</v>
      </c>
      <c r="H32" s="37">
        <v>22</v>
      </c>
      <c r="I32" s="37">
        <v>5</v>
      </c>
      <c r="J32" s="37">
        <v>71</v>
      </c>
      <c r="K32" s="37">
        <v>33</v>
      </c>
      <c r="L32" s="37">
        <v>2</v>
      </c>
      <c r="M32" s="37">
        <v>1</v>
      </c>
      <c r="N32" s="37">
        <v>89</v>
      </c>
      <c r="O32" s="37">
        <v>19</v>
      </c>
      <c r="P32" s="37">
        <v>11</v>
      </c>
      <c r="Q32" s="37">
        <v>18</v>
      </c>
      <c r="R32" s="37">
        <v>24</v>
      </c>
      <c r="S32" s="37">
        <v>6</v>
      </c>
      <c r="T32" s="37">
        <v>5</v>
      </c>
      <c r="U32" s="37">
        <v>32</v>
      </c>
      <c r="V32" s="37">
        <v>72</v>
      </c>
      <c r="W32" s="37">
        <v>55</v>
      </c>
      <c r="X32" s="37">
        <v>60</v>
      </c>
      <c r="Y32" s="37">
        <v>10</v>
      </c>
      <c r="Z32" s="37">
        <v>20</v>
      </c>
      <c r="AA32" s="37">
        <v>5</v>
      </c>
      <c r="AB32" s="37">
        <v>12</v>
      </c>
      <c r="AC32" s="37">
        <v>23</v>
      </c>
      <c r="AD32" s="37">
        <v>13</v>
      </c>
      <c r="AE32" s="37">
        <v>28</v>
      </c>
      <c r="AF32" s="37">
        <v>4</v>
      </c>
      <c r="AG32" s="37">
        <v>123</v>
      </c>
      <c r="AH32" s="37">
        <v>45</v>
      </c>
      <c r="AI32" s="37">
        <v>1</v>
      </c>
      <c r="AJ32" s="37">
        <v>67</v>
      </c>
      <c r="AK32" s="37">
        <v>9</v>
      </c>
      <c r="AL32" s="37">
        <v>30</v>
      </c>
      <c r="AM32" s="37">
        <v>45</v>
      </c>
      <c r="AN32" s="37">
        <v>15</v>
      </c>
      <c r="AO32" s="37">
        <v>15</v>
      </c>
      <c r="AP32" s="37">
        <v>2</v>
      </c>
      <c r="AQ32" s="37">
        <v>11</v>
      </c>
      <c r="AR32" s="37">
        <v>101</v>
      </c>
      <c r="AS32" s="37">
        <v>9</v>
      </c>
      <c r="AT32" s="37">
        <v>5</v>
      </c>
      <c r="AU32" s="37">
        <v>38</v>
      </c>
      <c r="AV32" s="37">
        <v>27</v>
      </c>
      <c r="AW32" s="37">
        <v>2</v>
      </c>
      <c r="AX32" s="37">
        <v>3</v>
      </c>
      <c r="AY32" s="37">
        <v>28</v>
      </c>
      <c r="AZ32" s="37">
        <v>1</v>
      </c>
    </row>
    <row r="33" spans="1:52" x14ac:dyDescent="0.2">
      <c r="A33" s="40" t="s">
        <v>226</v>
      </c>
      <c r="B33" s="38">
        <v>72</v>
      </c>
      <c r="C33" s="37">
        <v>11</v>
      </c>
      <c r="D33" s="37">
        <v>42</v>
      </c>
      <c r="E33" s="37">
        <v>28</v>
      </c>
      <c r="F33" s="37">
        <v>162</v>
      </c>
      <c r="G33" s="37">
        <v>42</v>
      </c>
      <c r="H33" s="37">
        <v>29</v>
      </c>
      <c r="I33" s="37">
        <v>6</v>
      </c>
      <c r="J33" s="37">
        <v>104</v>
      </c>
      <c r="K33" s="37">
        <v>93</v>
      </c>
      <c r="L33" s="37">
        <v>10</v>
      </c>
      <c r="M33" s="37">
        <v>15</v>
      </c>
      <c r="N33" s="37">
        <v>70</v>
      </c>
      <c r="O33" s="37">
        <v>54</v>
      </c>
      <c r="P33" s="37">
        <v>43</v>
      </c>
      <c r="Q33" s="37">
        <v>37</v>
      </c>
      <c r="R33" s="37">
        <v>52</v>
      </c>
      <c r="S33" s="37">
        <v>44</v>
      </c>
      <c r="T33" s="37">
        <v>17</v>
      </c>
      <c r="U33" s="37">
        <v>44</v>
      </c>
      <c r="V33" s="37">
        <v>40</v>
      </c>
      <c r="W33" s="37">
        <v>77</v>
      </c>
      <c r="X33" s="37">
        <v>64</v>
      </c>
      <c r="Y33" s="37">
        <v>29</v>
      </c>
      <c r="Z33" s="37">
        <v>48</v>
      </c>
      <c r="AA33" s="37">
        <v>8</v>
      </c>
      <c r="AB33" s="37">
        <v>20</v>
      </c>
      <c r="AC33" s="37">
        <v>13</v>
      </c>
      <c r="AD33" s="37">
        <v>7</v>
      </c>
      <c r="AE33" s="37">
        <v>42</v>
      </c>
      <c r="AF33" s="37">
        <v>20</v>
      </c>
      <c r="AG33" s="37">
        <v>102</v>
      </c>
      <c r="AH33" s="37">
        <v>94</v>
      </c>
      <c r="AI33" s="37">
        <v>20</v>
      </c>
      <c r="AJ33" s="37">
        <v>144</v>
      </c>
      <c r="AK33" s="37">
        <v>53</v>
      </c>
      <c r="AL33" s="37">
        <v>20</v>
      </c>
      <c r="AM33" s="37">
        <v>102</v>
      </c>
      <c r="AN33" s="37">
        <v>5</v>
      </c>
      <c r="AO33" s="37">
        <v>53</v>
      </c>
      <c r="AP33" s="37">
        <v>14</v>
      </c>
      <c r="AQ33" s="37">
        <v>44</v>
      </c>
      <c r="AR33" s="37">
        <v>345</v>
      </c>
      <c r="AS33" s="37">
        <v>21</v>
      </c>
      <c r="AT33" s="37">
        <v>6</v>
      </c>
      <c r="AU33" s="37">
        <v>61</v>
      </c>
      <c r="AV33" s="37">
        <v>44</v>
      </c>
      <c r="AW33" s="37">
        <v>6</v>
      </c>
      <c r="AX33" s="37">
        <v>17</v>
      </c>
      <c r="AY33" s="37">
        <v>36</v>
      </c>
      <c r="AZ33" s="37">
        <v>5</v>
      </c>
    </row>
    <row r="34" spans="1:52" x14ac:dyDescent="0.2">
      <c r="A34" s="40" t="s">
        <v>225</v>
      </c>
      <c r="B34" s="38">
        <v>19</v>
      </c>
      <c r="C34" s="37">
        <v>9</v>
      </c>
      <c r="D34" s="37">
        <v>27</v>
      </c>
      <c r="E34" s="37">
        <v>4</v>
      </c>
      <c r="F34" s="37">
        <v>78</v>
      </c>
      <c r="G34" s="37">
        <v>28</v>
      </c>
      <c r="H34" s="37">
        <v>16</v>
      </c>
      <c r="I34" s="37">
        <v>2</v>
      </c>
      <c r="J34" s="37">
        <v>98</v>
      </c>
      <c r="K34" s="37">
        <v>33</v>
      </c>
      <c r="L34" s="37">
        <v>35</v>
      </c>
      <c r="M34" s="37">
        <v>9</v>
      </c>
      <c r="N34" s="37">
        <v>67</v>
      </c>
      <c r="O34" s="37">
        <v>27</v>
      </c>
      <c r="P34" s="37">
        <v>19</v>
      </c>
      <c r="Q34" s="37">
        <v>4</v>
      </c>
      <c r="R34" s="37">
        <v>24</v>
      </c>
      <c r="S34" s="37">
        <v>17</v>
      </c>
      <c r="T34" s="37">
        <v>18</v>
      </c>
      <c r="U34" s="37">
        <v>33</v>
      </c>
      <c r="V34" s="37">
        <v>55</v>
      </c>
      <c r="W34" s="37">
        <v>37</v>
      </c>
      <c r="X34" s="37">
        <v>38</v>
      </c>
      <c r="Y34" s="37">
        <v>7</v>
      </c>
      <c r="Z34" s="37">
        <v>22</v>
      </c>
      <c r="AA34" s="37">
        <v>15</v>
      </c>
      <c r="AB34" s="37">
        <v>6</v>
      </c>
      <c r="AC34" s="37">
        <v>25</v>
      </c>
      <c r="AD34" s="37">
        <v>20</v>
      </c>
      <c r="AE34" s="37">
        <v>59</v>
      </c>
      <c r="AF34" s="37">
        <v>27</v>
      </c>
      <c r="AG34" s="37">
        <v>103</v>
      </c>
      <c r="AH34" s="37">
        <v>83</v>
      </c>
      <c r="AI34" s="37">
        <v>2</v>
      </c>
      <c r="AJ34" s="37">
        <v>40</v>
      </c>
      <c r="AK34" s="37">
        <v>9</v>
      </c>
      <c r="AL34" s="37">
        <v>17</v>
      </c>
      <c r="AM34" s="37">
        <v>27</v>
      </c>
      <c r="AN34" s="37">
        <v>11</v>
      </c>
      <c r="AO34" s="37">
        <v>11</v>
      </c>
      <c r="AP34" s="37">
        <v>2</v>
      </c>
      <c r="AQ34" s="37">
        <v>15</v>
      </c>
      <c r="AR34" s="37">
        <v>54</v>
      </c>
      <c r="AS34" s="37">
        <v>9</v>
      </c>
      <c r="AT34" s="37">
        <v>7</v>
      </c>
      <c r="AU34" s="37">
        <v>17</v>
      </c>
      <c r="AV34" s="37">
        <v>16</v>
      </c>
      <c r="AW34" s="37">
        <v>8</v>
      </c>
      <c r="AX34" s="37">
        <v>2</v>
      </c>
      <c r="AY34" s="37">
        <v>13</v>
      </c>
      <c r="AZ34" s="37">
        <v>4</v>
      </c>
    </row>
    <row r="35" spans="1:52" x14ac:dyDescent="0.2">
      <c r="A35" s="40" t="s">
        <v>224</v>
      </c>
      <c r="B35" s="38">
        <v>125</v>
      </c>
      <c r="C35" s="37">
        <v>19</v>
      </c>
      <c r="D35" s="37">
        <v>233</v>
      </c>
      <c r="E35" s="37">
        <v>92</v>
      </c>
      <c r="F35" s="37">
        <v>577</v>
      </c>
      <c r="G35" s="37">
        <v>184</v>
      </c>
      <c r="H35" s="37">
        <v>91</v>
      </c>
      <c r="I35" s="37">
        <v>22</v>
      </c>
      <c r="J35" s="37">
        <v>606</v>
      </c>
      <c r="K35" s="37">
        <v>247</v>
      </c>
      <c r="L35" s="37">
        <v>58</v>
      </c>
      <c r="M35" s="37">
        <v>89</v>
      </c>
      <c r="N35" s="37">
        <v>412</v>
      </c>
      <c r="O35" s="37">
        <v>299</v>
      </c>
      <c r="P35" s="37">
        <v>238</v>
      </c>
      <c r="Q35" s="37">
        <v>143</v>
      </c>
      <c r="R35" s="37">
        <v>146</v>
      </c>
      <c r="S35" s="37">
        <v>66</v>
      </c>
      <c r="T35" s="37">
        <v>87</v>
      </c>
      <c r="U35" s="37">
        <v>119</v>
      </c>
      <c r="V35" s="37">
        <v>202</v>
      </c>
      <c r="W35" s="37">
        <v>590</v>
      </c>
      <c r="X35" s="37">
        <v>370</v>
      </c>
      <c r="Y35" s="37">
        <v>77</v>
      </c>
      <c r="Z35" s="37">
        <v>196</v>
      </c>
      <c r="AA35" s="37">
        <v>69</v>
      </c>
      <c r="AB35" s="37">
        <v>146</v>
      </c>
      <c r="AC35" s="37">
        <v>91</v>
      </c>
      <c r="AD35" s="37">
        <v>59</v>
      </c>
      <c r="AE35" s="37">
        <v>70</v>
      </c>
      <c r="AF35" s="37">
        <v>48</v>
      </c>
      <c r="AG35" s="37">
        <v>570</v>
      </c>
      <c r="AH35" s="37">
        <v>309</v>
      </c>
      <c r="AI35" s="37">
        <v>73</v>
      </c>
      <c r="AJ35" s="37">
        <v>491</v>
      </c>
      <c r="AK35" s="37">
        <v>137</v>
      </c>
      <c r="AL35" s="37">
        <v>138</v>
      </c>
      <c r="AM35" s="37">
        <v>432</v>
      </c>
      <c r="AN35" s="37">
        <v>25</v>
      </c>
      <c r="AO35" s="37">
        <v>226</v>
      </c>
      <c r="AP35" s="37">
        <v>81</v>
      </c>
      <c r="AQ35" s="37">
        <v>163</v>
      </c>
      <c r="AR35" s="37">
        <v>489</v>
      </c>
      <c r="AS35" s="37">
        <v>88</v>
      </c>
      <c r="AT35" s="37">
        <v>29</v>
      </c>
      <c r="AU35" s="37">
        <v>188</v>
      </c>
      <c r="AV35" s="37">
        <v>190</v>
      </c>
      <c r="AW35" s="37">
        <v>3</v>
      </c>
      <c r="AX35" s="37">
        <v>59</v>
      </c>
      <c r="AY35" s="37">
        <v>325</v>
      </c>
      <c r="AZ35" s="37">
        <v>38</v>
      </c>
    </row>
    <row r="36" spans="1:52" x14ac:dyDescent="0.2">
      <c r="A36" s="40" t="s">
        <v>223</v>
      </c>
      <c r="B36" s="38">
        <v>79</v>
      </c>
      <c r="C36" s="37">
        <v>1</v>
      </c>
      <c r="D36" s="37">
        <v>65</v>
      </c>
      <c r="E36" s="37">
        <v>80</v>
      </c>
      <c r="F36" s="37">
        <v>252</v>
      </c>
      <c r="G36" s="37">
        <v>36</v>
      </c>
      <c r="H36" s="37">
        <v>77</v>
      </c>
      <c r="I36" s="37">
        <v>13</v>
      </c>
      <c r="J36" s="37">
        <v>352</v>
      </c>
      <c r="K36" s="37">
        <v>115</v>
      </c>
      <c r="L36" s="37">
        <v>15</v>
      </c>
      <c r="M36" s="37">
        <v>19</v>
      </c>
      <c r="N36" s="37">
        <v>185</v>
      </c>
      <c r="O36" s="37">
        <v>96</v>
      </c>
      <c r="P36" s="37">
        <v>140</v>
      </c>
      <c r="Q36" s="37">
        <v>77</v>
      </c>
      <c r="R36" s="37">
        <v>98</v>
      </c>
      <c r="S36" s="37">
        <v>66</v>
      </c>
      <c r="T36" s="37">
        <v>38</v>
      </c>
      <c r="U36" s="37">
        <v>43</v>
      </c>
      <c r="V36" s="37">
        <v>144</v>
      </c>
      <c r="W36" s="37">
        <v>147</v>
      </c>
      <c r="X36" s="37">
        <v>93</v>
      </c>
      <c r="Y36" s="37">
        <v>76</v>
      </c>
      <c r="Z36" s="37">
        <v>117</v>
      </c>
      <c r="AA36" s="37">
        <v>22</v>
      </c>
      <c r="AB36" s="37">
        <v>68</v>
      </c>
      <c r="AC36" s="37">
        <v>13</v>
      </c>
      <c r="AD36" s="37">
        <v>45</v>
      </c>
      <c r="AE36" s="37">
        <v>33</v>
      </c>
      <c r="AF36" s="37">
        <v>22</v>
      </c>
      <c r="AG36" s="37">
        <v>261</v>
      </c>
      <c r="AH36" s="37">
        <v>188</v>
      </c>
      <c r="AI36" s="37">
        <v>29</v>
      </c>
      <c r="AJ36" s="37">
        <v>146</v>
      </c>
      <c r="AK36" s="37">
        <v>48</v>
      </c>
      <c r="AL36" s="37">
        <v>28</v>
      </c>
      <c r="AM36" s="37">
        <v>176</v>
      </c>
      <c r="AN36" s="37">
        <v>24</v>
      </c>
      <c r="AO36" s="37">
        <v>95</v>
      </c>
      <c r="AP36" s="37">
        <v>32</v>
      </c>
      <c r="AQ36" s="37">
        <v>73</v>
      </c>
      <c r="AR36" s="37">
        <v>275</v>
      </c>
      <c r="AS36" s="37">
        <v>15</v>
      </c>
      <c r="AT36" s="37">
        <v>31</v>
      </c>
      <c r="AU36" s="37">
        <v>117</v>
      </c>
      <c r="AV36" s="37">
        <v>59</v>
      </c>
      <c r="AW36" s="37"/>
      <c r="AX36" s="37">
        <v>39</v>
      </c>
      <c r="AY36" s="37">
        <v>108</v>
      </c>
      <c r="AZ36" s="37">
        <v>15</v>
      </c>
    </row>
    <row r="37" spans="1:52" x14ac:dyDescent="0.2">
      <c r="A37" s="40" t="s">
        <v>222</v>
      </c>
      <c r="B37" s="38">
        <v>140</v>
      </c>
      <c r="C37" s="37">
        <v>24</v>
      </c>
      <c r="D37" s="37">
        <v>167</v>
      </c>
      <c r="E37" s="37">
        <v>74</v>
      </c>
      <c r="F37" s="37">
        <v>1557</v>
      </c>
      <c r="G37" s="37">
        <v>199</v>
      </c>
      <c r="H37" s="37">
        <v>182</v>
      </c>
      <c r="I37" s="37">
        <v>43</v>
      </c>
      <c r="J37" s="37">
        <v>804</v>
      </c>
      <c r="K37" s="37">
        <v>410</v>
      </c>
      <c r="L37" s="37">
        <v>48</v>
      </c>
      <c r="M37" s="37">
        <v>33</v>
      </c>
      <c r="N37" s="37">
        <v>482</v>
      </c>
      <c r="O37" s="37">
        <v>181</v>
      </c>
      <c r="P37" s="37">
        <v>63</v>
      </c>
      <c r="Q37" s="37">
        <v>76</v>
      </c>
      <c r="R37" s="37">
        <v>133</v>
      </c>
      <c r="S37" s="37">
        <v>210</v>
      </c>
      <c r="T37" s="37">
        <v>56</v>
      </c>
      <c r="U37" s="37">
        <v>256</v>
      </c>
      <c r="V37" s="37">
        <v>322</v>
      </c>
      <c r="W37" s="37">
        <v>344</v>
      </c>
      <c r="X37" s="37">
        <v>199</v>
      </c>
      <c r="Y37" s="37">
        <v>200</v>
      </c>
      <c r="Z37" s="37">
        <v>216</v>
      </c>
      <c r="AA37" s="37">
        <v>43</v>
      </c>
      <c r="AB37" s="37">
        <v>64</v>
      </c>
      <c r="AC37" s="37">
        <v>98</v>
      </c>
      <c r="AD37" s="37">
        <v>43</v>
      </c>
      <c r="AE37" s="37">
        <v>455</v>
      </c>
      <c r="AF37" s="37">
        <v>38</v>
      </c>
      <c r="AG37" s="37">
        <v>1010</v>
      </c>
      <c r="AH37" s="37">
        <v>365</v>
      </c>
      <c r="AI37" s="37">
        <v>41</v>
      </c>
      <c r="AJ37" s="37">
        <v>400</v>
      </c>
      <c r="AK37" s="37">
        <v>69</v>
      </c>
      <c r="AL37" s="37">
        <v>148</v>
      </c>
      <c r="AM37" s="37">
        <v>561</v>
      </c>
      <c r="AN37" s="37">
        <v>43</v>
      </c>
      <c r="AO37" s="37">
        <v>183</v>
      </c>
      <c r="AP37" s="37">
        <v>30</v>
      </c>
      <c r="AQ37" s="37">
        <v>397</v>
      </c>
      <c r="AR37" s="37">
        <v>1255</v>
      </c>
      <c r="AS37" s="37">
        <v>68</v>
      </c>
      <c r="AT37" s="37">
        <v>28</v>
      </c>
      <c r="AU37" s="37">
        <v>307</v>
      </c>
      <c r="AV37" s="37">
        <v>218</v>
      </c>
      <c r="AW37" s="37">
        <v>35</v>
      </c>
      <c r="AX37" s="37">
        <v>30</v>
      </c>
      <c r="AY37" s="37">
        <v>210</v>
      </c>
      <c r="AZ37" s="37">
        <v>17</v>
      </c>
    </row>
    <row r="38" spans="1:52" x14ac:dyDescent="0.2">
      <c r="A38" s="40" t="s">
        <v>221</v>
      </c>
      <c r="B38" s="38">
        <v>226</v>
      </c>
      <c r="C38" s="37">
        <v>81</v>
      </c>
      <c r="D38" s="37">
        <v>444</v>
      </c>
      <c r="E38" s="37">
        <v>137</v>
      </c>
      <c r="F38" s="37">
        <v>3438</v>
      </c>
      <c r="G38" s="37">
        <v>768</v>
      </c>
      <c r="H38" s="37">
        <v>266</v>
      </c>
      <c r="I38" s="37">
        <v>79</v>
      </c>
      <c r="J38" s="37">
        <v>1723</v>
      </c>
      <c r="K38" s="37">
        <v>484</v>
      </c>
      <c r="L38" s="37">
        <v>125</v>
      </c>
      <c r="M38" s="37">
        <v>272</v>
      </c>
      <c r="N38" s="37">
        <v>1403</v>
      </c>
      <c r="O38" s="37">
        <v>544</v>
      </c>
      <c r="P38" s="37">
        <v>579</v>
      </c>
      <c r="Q38" s="37">
        <v>255</v>
      </c>
      <c r="R38" s="37">
        <v>310</v>
      </c>
      <c r="S38" s="37">
        <v>596</v>
      </c>
      <c r="T38" s="37">
        <v>178</v>
      </c>
      <c r="U38" s="37">
        <v>330</v>
      </c>
      <c r="V38" s="37">
        <v>486</v>
      </c>
      <c r="W38" s="37">
        <v>963</v>
      </c>
      <c r="X38" s="37">
        <v>697</v>
      </c>
      <c r="Y38" s="37">
        <v>147</v>
      </c>
      <c r="Z38" s="37">
        <v>609</v>
      </c>
      <c r="AA38" s="37">
        <v>333</v>
      </c>
      <c r="AB38" s="37">
        <v>414</v>
      </c>
      <c r="AC38" s="37">
        <v>472</v>
      </c>
      <c r="AD38" s="37">
        <v>151</v>
      </c>
      <c r="AE38" s="37">
        <v>624</v>
      </c>
      <c r="AF38" s="37">
        <v>162</v>
      </c>
      <c r="AG38" s="37">
        <v>2354</v>
      </c>
      <c r="AH38" s="37">
        <v>1103</v>
      </c>
      <c r="AI38" s="37">
        <v>273</v>
      </c>
      <c r="AJ38" s="37">
        <v>1501</v>
      </c>
      <c r="AK38" s="37">
        <v>336</v>
      </c>
      <c r="AL38" s="37">
        <v>749</v>
      </c>
      <c r="AM38" s="37">
        <v>1418</v>
      </c>
      <c r="AN38" s="37">
        <v>137</v>
      </c>
      <c r="AO38" s="37">
        <v>435</v>
      </c>
      <c r="AP38" s="37">
        <v>180</v>
      </c>
      <c r="AQ38" s="37">
        <v>456</v>
      </c>
      <c r="AR38" s="37">
        <v>2523</v>
      </c>
      <c r="AS38" s="37">
        <v>135</v>
      </c>
      <c r="AT38" s="37">
        <v>124</v>
      </c>
      <c r="AU38" s="37">
        <v>454</v>
      </c>
      <c r="AV38" s="37">
        <v>1016</v>
      </c>
      <c r="AW38" s="37">
        <v>120</v>
      </c>
      <c r="AX38" s="37">
        <v>212</v>
      </c>
      <c r="AY38" s="37">
        <v>1373</v>
      </c>
      <c r="AZ38" s="37">
        <v>144</v>
      </c>
    </row>
    <row r="39" spans="1:52" x14ac:dyDescent="0.2">
      <c r="A39" s="40" t="s">
        <v>220</v>
      </c>
      <c r="B39" s="38">
        <v>17</v>
      </c>
      <c r="C39" s="37">
        <v>2</v>
      </c>
      <c r="D39" s="37">
        <v>32</v>
      </c>
      <c r="E39" s="37">
        <v>8</v>
      </c>
      <c r="F39" s="37">
        <v>119</v>
      </c>
      <c r="G39" s="37">
        <v>32</v>
      </c>
      <c r="H39" s="37">
        <v>14</v>
      </c>
      <c r="I39" s="37">
        <v>4</v>
      </c>
      <c r="J39" s="37">
        <v>116</v>
      </c>
      <c r="K39" s="37">
        <v>53</v>
      </c>
      <c r="L39" s="37">
        <v>10</v>
      </c>
      <c r="M39" s="37">
        <v>18</v>
      </c>
      <c r="N39" s="37">
        <v>98</v>
      </c>
      <c r="O39" s="37">
        <v>25</v>
      </c>
      <c r="P39" s="37">
        <v>36</v>
      </c>
      <c r="Q39" s="37">
        <v>10</v>
      </c>
      <c r="R39" s="37">
        <v>15</v>
      </c>
      <c r="S39" s="37">
        <v>41</v>
      </c>
      <c r="T39" s="37">
        <v>9</v>
      </c>
      <c r="U39" s="37">
        <v>26</v>
      </c>
      <c r="V39" s="37">
        <v>24</v>
      </c>
      <c r="W39" s="37">
        <v>43</v>
      </c>
      <c r="X39" s="37">
        <v>31</v>
      </c>
      <c r="Y39" s="37">
        <v>20</v>
      </c>
      <c r="Z39" s="37">
        <v>29</v>
      </c>
      <c r="AA39" s="37">
        <v>13</v>
      </c>
      <c r="AB39" s="37">
        <v>22</v>
      </c>
      <c r="AC39" s="37">
        <v>35</v>
      </c>
      <c r="AD39" s="37">
        <v>2</v>
      </c>
      <c r="AE39" s="37">
        <v>25</v>
      </c>
      <c r="AF39" s="37">
        <v>5</v>
      </c>
      <c r="AG39" s="37">
        <v>104</v>
      </c>
      <c r="AH39" s="37">
        <v>76</v>
      </c>
      <c r="AI39" s="37">
        <v>7</v>
      </c>
      <c r="AJ39" s="37">
        <v>84</v>
      </c>
      <c r="AK39" s="37">
        <v>22</v>
      </c>
      <c r="AL39" s="37">
        <v>27</v>
      </c>
      <c r="AM39" s="37">
        <v>50</v>
      </c>
      <c r="AN39" s="37">
        <v>6</v>
      </c>
      <c r="AO39" s="37">
        <v>35</v>
      </c>
      <c r="AP39" s="37">
        <v>12</v>
      </c>
      <c r="AQ39" s="37">
        <v>44</v>
      </c>
      <c r="AR39" s="37">
        <v>223</v>
      </c>
      <c r="AS39" s="37">
        <v>8</v>
      </c>
      <c r="AT39" s="37">
        <v>1</v>
      </c>
      <c r="AU39" s="37">
        <v>20</v>
      </c>
      <c r="AV39" s="37">
        <v>35</v>
      </c>
      <c r="AW39" s="37">
        <v>10</v>
      </c>
      <c r="AX39" s="37">
        <v>24</v>
      </c>
      <c r="AY39" s="37">
        <v>66</v>
      </c>
      <c r="AZ39" s="37">
        <v>4</v>
      </c>
    </row>
    <row r="40" spans="1:52" x14ac:dyDescent="0.2">
      <c r="A40" s="40" t="s">
        <v>219</v>
      </c>
      <c r="B40" s="38">
        <v>157</v>
      </c>
      <c r="C40" s="37">
        <v>21</v>
      </c>
      <c r="D40" s="37">
        <v>174</v>
      </c>
      <c r="E40" s="37">
        <v>62</v>
      </c>
      <c r="F40" s="37">
        <v>1068</v>
      </c>
      <c r="G40" s="37">
        <v>171</v>
      </c>
      <c r="H40" s="37">
        <v>72</v>
      </c>
      <c r="I40" s="37">
        <v>11</v>
      </c>
      <c r="J40" s="37">
        <v>836</v>
      </c>
      <c r="K40" s="37">
        <v>256</v>
      </c>
      <c r="L40" s="37">
        <v>56</v>
      </c>
      <c r="M40" s="37">
        <v>59</v>
      </c>
      <c r="N40" s="37">
        <v>376</v>
      </c>
      <c r="O40" s="37">
        <v>131</v>
      </c>
      <c r="P40" s="37">
        <v>129</v>
      </c>
      <c r="Q40" s="37">
        <v>67</v>
      </c>
      <c r="R40" s="37">
        <v>91</v>
      </c>
      <c r="S40" s="37">
        <v>273</v>
      </c>
      <c r="T40" s="37">
        <v>27</v>
      </c>
      <c r="U40" s="37">
        <v>115</v>
      </c>
      <c r="V40" s="37">
        <v>148</v>
      </c>
      <c r="W40" s="37">
        <v>257</v>
      </c>
      <c r="X40" s="37">
        <v>137</v>
      </c>
      <c r="Y40" s="37">
        <v>91</v>
      </c>
      <c r="Z40" s="37">
        <v>182</v>
      </c>
      <c r="AA40" s="37">
        <v>41</v>
      </c>
      <c r="AB40" s="37">
        <v>112</v>
      </c>
      <c r="AC40" s="37">
        <v>236</v>
      </c>
      <c r="AD40" s="37">
        <v>19</v>
      </c>
      <c r="AE40" s="37">
        <v>175</v>
      </c>
      <c r="AF40" s="37">
        <v>36</v>
      </c>
      <c r="AG40" s="37">
        <v>906</v>
      </c>
      <c r="AH40" s="37">
        <v>365</v>
      </c>
      <c r="AI40" s="37">
        <v>56</v>
      </c>
      <c r="AJ40" s="37">
        <v>412</v>
      </c>
      <c r="AK40" s="37">
        <v>118</v>
      </c>
      <c r="AL40" s="37">
        <v>142</v>
      </c>
      <c r="AM40" s="37">
        <v>300</v>
      </c>
      <c r="AN40" s="37">
        <v>23</v>
      </c>
      <c r="AO40" s="37">
        <v>150</v>
      </c>
      <c r="AP40" s="37">
        <v>41</v>
      </c>
      <c r="AQ40" s="37">
        <v>179</v>
      </c>
      <c r="AR40" s="37">
        <v>1221</v>
      </c>
      <c r="AS40" s="37">
        <v>53</v>
      </c>
      <c r="AT40" s="37">
        <v>8</v>
      </c>
      <c r="AU40" s="37">
        <v>86</v>
      </c>
      <c r="AV40" s="37">
        <v>196</v>
      </c>
      <c r="AW40" s="37">
        <v>37</v>
      </c>
      <c r="AX40" s="37">
        <v>115</v>
      </c>
      <c r="AY40" s="37">
        <v>156</v>
      </c>
      <c r="AZ40" s="37">
        <v>20</v>
      </c>
    </row>
    <row r="41" spans="1:52" ht="16" thickBot="1" x14ac:dyDescent="0.25">
      <c r="A41" s="39" t="s">
        <v>218</v>
      </c>
      <c r="B41" s="38">
        <v>15</v>
      </c>
      <c r="C41" s="37">
        <v>2</v>
      </c>
      <c r="D41" s="37">
        <v>33</v>
      </c>
      <c r="E41" s="37">
        <v>10</v>
      </c>
      <c r="F41" s="37">
        <v>502</v>
      </c>
      <c r="G41" s="37">
        <v>54</v>
      </c>
      <c r="H41" s="37">
        <v>29</v>
      </c>
      <c r="I41" s="37"/>
      <c r="J41" s="37">
        <v>126</v>
      </c>
      <c r="K41" s="37">
        <v>31</v>
      </c>
      <c r="L41" s="37">
        <v>5</v>
      </c>
      <c r="M41" s="37">
        <v>10</v>
      </c>
      <c r="N41" s="37">
        <v>69</v>
      </c>
      <c r="O41" s="37">
        <v>40</v>
      </c>
      <c r="P41" s="37">
        <v>23</v>
      </c>
      <c r="Q41" s="37">
        <v>14</v>
      </c>
      <c r="R41" s="37">
        <v>21</v>
      </c>
      <c r="S41" s="37">
        <v>9</v>
      </c>
      <c r="T41" s="37">
        <v>10</v>
      </c>
      <c r="U41" s="37">
        <v>23</v>
      </c>
      <c r="V41" s="37">
        <v>28</v>
      </c>
      <c r="W41" s="37">
        <v>45</v>
      </c>
      <c r="X41" s="37">
        <v>35</v>
      </c>
      <c r="Y41" s="37">
        <v>8</v>
      </c>
      <c r="Z41" s="37">
        <v>58</v>
      </c>
      <c r="AA41" s="37">
        <v>7</v>
      </c>
      <c r="AB41" s="37">
        <v>11</v>
      </c>
      <c r="AC41" s="37">
        <v>11</v>
      </c>
      <c r="AD41" s="37">
        <v>6</v>
      </c>
      <c r="AE41" s="37">
        <v>44</v>
      </c>
      <c r="AF41" s="37">
        <v>14</v>
      </c>
      <c r="AG41" s="37">
        <v>248</v>
      </c>
      <c r="AH41" s="37">
        <v>102</v>
      </c>
      <c r="AI41" s="37">
        <v>1</v>
      </c>
      <c r="AJ41" s="37">
        <v>97</v>
      </c>
      <c r="AK41" s="37">
        <v>20</v>
      </c>
      <c r="AL41" s="37">
        <v>91</v>
      </c>
      <c r="AM41" s="37">
        <v>84</v>
      </c>
      <c r="AN41" s="37">
        <v>5</v>
      </c>
      <c r="AO41" s="37">
        <v>40</v>
      </c>
      <c r="AP41" s="37">
        <v>9</v>
      </c>
      <c r="AQ41" s="37">
        <v>20</v>
      </c>
      <c r="AR41" s="37">
        <v>169</v>
      </c>
      <c r="AS41" s="37">
        <v>4</v>
      </c>
      <c r="AT41" s="37">
        <v>6</v>
      </c>
      <c r="AU41" s="37">
        <v>56</v>
      </c>
      <c r="AV41" s="37">
        <v>125</v>
      </c>
      <c r="AW41" s="37">
        <v>8</v>
      </c>
      <c r="AX41" s="37">
        <v>5</v>
      </c>
      <c r="AY41" s="37">
        <v>50</v>
      </c>
      <c r="AZ41" s="3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0"/>
  <sheetViews>
    <sheetView workbookViewId="0">
      <selection activeCell="C131" sqref="C131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thickBot="1" x14ac:dyDescent="0.25">
      <c r="A2" s="20"/>
      <c r="B2" s="21" t="s">
        <v>3</v>
      </c>
      <c r="C2" s="22">
        <v>602</v>
      </c>
    </row>
    <row r="3" spans="1:3" ht="22.5" customHeight="1" thickBot="1" x14ac:dyDescent="0.25">
      <c r="A3" s="20">
        <v>1220</v>
      </c>
      <c r="B3" s="21" t="s">
        <v>4</v>
      </c>
      <c r="C3" s="22">
        <v>2154</v>
      </c>
    </row>
    <row r="4" spans="1:3" ht="22.5" customHeight="1" x14ac:dyDescent="0.2">
      <c r="A4" s="6">
        <v>1231</v>
      </c>
      <c r="B4" s="11" t="s">
        <v>183</v>
      </c>
      <c r="C4" s="14">
        <v>47</v>
      </c>
    </row>
    <row r="5" spans="1:3" ht="22.5" customHeight="1" thickBot="1" x14ac:dyDescent="0.25">
      <c r="A5" s="6">
        <v>1232</v>
      </c>
      <c r="B5" s="11" t="s">
        <v>184</v>
      </c>
      <c r="C5" s="14">
        <v>1400</v>
      </c>
    </row>
    <row r="6" spans="1:3" ht="22.5" customHeight="1" thickBot="1" x14ac:dyDescent="0.25">
      <c r="A6" s="20"/>
      <c r="B6" s="21" t="s">
        <v>5</v>
      </c>
      <c r="C6" s="22">
        <f>SUM(C4,C5)</f>
        <v>1447</v>
      </c>
    </row>
    <row r="7" spans="1:3" ht="22.5" customHeight="1" thickBot="1" x14ac:dyDescent="0.25">
      <c r="A7" s="20">
        <v>1240</v>
      </c>
      <c r="B7" s="21" t="s">
        <v>95</v>
      </c>
      <c r="C7" s="22">
        <v>226</v>
      </c>
    </row>
    <row r="8" spans="1:3" ht="22.5" customHeight="1" thickBot="1" x14ac:dyDescent="0.25">
      <c r="A8" s="20">
        <v>1290</v>
      </c>
      <c r="B8" s="21" t="s">
        <v>96</v>
      </c>
      <c r="C8" s="22">
        <v>109</v>
      </c>
    </row>
    <row r="9" spans="1:3" ht="22.5" customHeight="1" thickBot="1" x14ac:dyDescent="0.25">
      <c r="A9" s="17"/>
      <c r="B9" s="18" t="s">
        <v>139</v>
      </c>
      <c r="C9" s="19">
        <f>SUM(C2,C3,C6,C7,C8)</f>
        <v>4538</v>
      </c>
    </row>
    <row r="10" spans="1:3" ht="22.5" customHeight="1" thickBot="1" x14ac:dyDescent="0.25">
      <c r="A10" s="20">
        <v>1310</v>
      </c>
      <c r="B10" s="21" t="s">
        <v>6</v>
      </c>
      <c r="C10" s="22">
        <v>330</v>
      </c>
    </row>
    <row r="11" spans="1:3" ht="22.5" customHeight="1" thickBot="1" x14ac:dyDescent="0.25">
      <c r="A11" s="20">
        <v>1320</v>
      </c>
      <c r="B11" s="21" t="s">
        <v>97</v>
      </c>
      <c r="C11" s="22">
        <v>281</v>
      </c>
    </row>
    <row r="12" spans="1:3" ht="22.5" customHeight="1" thickBot="1" x14ac:dyDescent="0.25">
      <c r="A12" s="20">
        <v>1330</v>
      </c>
      <c r="B12" s="21" t="s">
        <v>98</v>
      </c>
      <c r="C12" s="22">
        <v>1395</v>
      </c>
    </row>
    <row r="13" spans="1:3" ht="22.5" customHeight="1" thickBot="1" x14ac:dyDescent="0.25">
      <c r="A13" s="20">
        <v>1350</v>
      </c>
      <c r="B13" s="21" t="s">
        <v>8</v>
      </c>
      <c r="C13" s="22">
        <v>776</v>
      </c>
    </row>
    <row r="14" spans="1:3" ht="22.5" customHeight="1" thickBot="1" x14ac:dyDescent="0.25">
      <c r="A14" s="20">
        <v>1390</v>
      </c>
      <c r="B14" s="21" t="s">
        <v>9</v>
      </c>
      <c r="C14" s="22">
        <v>388</v>
      </c>
    </row>
    <row r="15" spans="1:3" ht="22.5" customHeight="1" thickBot="1" x14ac:dyDescent="0.25">
      <c r="A15" s="17"/>
      <c r="B15" s="18" t="s">
        <v>140</v>
      </c>
      <c r="C15" s="19">
        <f>SUM(C10,C11,C12,C13,C14)</f>
        <v>3170</v>
      </c>
    </row>
    <row r="16" spans="1:3" ht="22.5" customHeight="1" thickBot="1" x14ac:dyDescent="0.25">
      <c r="A16" s="23"/>
      <c r="B16" s="24" t="s">
        <v>169</v>
      </c>
      <c r="C16" s="25">
        <f>SUM(C9,C15)</f>
        <v>7708</v>
      </c>
    </row>
    <row r="17" spans="1:3" s="32" customFormat="1" ht="22.5" customHeight="1" thickBot="1" x14ac:dyDescent="0.25">
      <c r="A17" s="29"/>
      <c r="B17" s="30"/>
      <c r="C17" s="31"/>
    </row>
    <row r="18" spans="1:3" ht="22.5" customHeight="1" thickBot="1" x14ac:dyDescent="0.25">
      <c r="A18" s="20">
        <v>2110</v>
      </c>
      <c r="B18" s="21" t="s">
        <v>11</v>
      </c>
      <c r="C18" s="22">
        <v>23</v>
      </c>
    </row>
    <row r="19" spans="1:3" ht="22.5" customHeight="1" thickBot="1" x14ac:dyDescent="0.25">
      <c r="A19" s="20">
        <v>2120</v>
      </c>
      <c r="B19" s="21" t="s">
        <v>12</v>
      </c>
      <c r="C19" s="22">
        <v>18030</v>
      </c>
    </row>
    <row r="20" spans="1:3" ht="22.5" customHeight="1" thickBot="1" x14ac:dyDescent="0.25">
      <c r="A20" s="20">
        <v>2130</v>
      </c>
      <c r="B20" s="21" t="s">
        <v>13</v>
      </c>
      <c r="C20" s="22">
        <v>2134</v>
      </c>
    </row>
    <row r="21" spans="1:3" ht="22.5" customHeight="1" thickBot="1" x14ac:dyDescent="0.25">
      <c r="A21" s="20">
        <v>2140</v>
      </c>
      <c r="B21" s="21" t="s">
        <v>14</v>
      </c>
      <c r="C21" s="22">
        <v>1223</v>
      </c>
    </row>
    <row r="22" spans="1:3" ht="22.5" customHeight="1" thickBot="1" x14ac:dyDescent="0.25">
      <c r="A22" s="17"/>
      <c r="B22" s="18" t="s">
        <v>170</v>
      </c>
      <c r="C22" s="19">
        <f>SUM(C18,C19,C20,C21)</f>
        <v>21410</v>
      </c>
    </row>
    <row r="23" spans="1:3" ht="22.5" customHeight="1" thickBot="1" x14ac:dyDescent="0.25">
      <c r="A23" s="20">
        <v>2310</v>
      </c>
      <c r="B23" s="21" t="s">
        <v>15</v>
      </c>
      <c r="C23" s="22">
        <v>10494</v>
      </c>
    </row>
    <row r="24" spans="1:3" ht="22.5" customHeight="1" thickBot="1" x14ac:dyDescent="0.25">
      <c r="A24" s="20">
        <v>2320</v>
      </c>
      <c r="B24" s="21" t="s">
        <v>16</v>
      </c>
      <c r="C24" s="22">
        <v>2035</v>
      </c>
    </row>
    <row r="25" spans="1:3" ht="22.5" customHeight="1" thickBot="1" x14ac:dyDescent="0.25">
      <c r="A25" s="20">
        <v>2330</v>
      </c>
      <c r="B25" s="21" t="s">
        <v>17</v>
      </c>
      <c r="C25" s="22">
        <v>565</v>
      </c>
    </row>
    <row r="26" spans="1:3" ht="22.5" customHeight="1" x14ac:dyDescent="0.2">
      <c r="A26" s="6">
        <v>2341</v>
      </c>
      <c r="B26" s="11" t="s">
        <v>18</v>
      </c>
      <c r="C26" s="14">
        <v>634</v>
      </c>
    </row>
    <row r="27" spans="1:3" ht="22.5" customHeight="1" x14ac:dyDescent="0.2">
      <c r="A27" s="6">
        <v>2342</v>
      </c>
      <c r="B27" s="11" t="s">
        <v>19</v>
      </c>
      <c r="C27" s="14">
        <v>613</v>
      </c>
    </row>
    <row r="28" spans="1:3" ht="22.5" customHeight="1" thickBot="1" x14ac:dyDescent="0.25">
      <c r="A28" s="6">
        <v>2343</v>
      </c>
      <c r="B28" s="11" t="s">
        <v>20</v>
      </c>
      <c r="C28" s="14">
        <v>19</v>
      </c>
    </row>
    <row r="29" spans="1:3" ht="22.5" customHeight="1" thickBot="1" x14ac:dyDescent="0.25">
      <c r="A29" s="20"/>
      <c r="B29" s="21" t="s">
        <v>171</v>
      </c>
      <c r="C29" s="22">
        <f>SUM(C26,C27,C28)</f>
        <v>1266</v>
      </c>
    </row>
    <row r="30" spans="1:3" ht="22.5" customHeight="1" thickBot="1" x14ac:dyDescent="0.25">
      <c r="A30" s="20">
        <v>2350</v>
      </c>
      <c r="B30" s="21" t="s">
        <v>21</v>
      </c>
      <c r="C30" s="22">
        <v>308</v>
      </c>
    </row>
    <row r="31" spans="1:3" ht="22.5" customHeight="1" thickBot="1" x14ac:dyDescent="0.25">
      <c r="A31" s="20">
        <v>2380</v>
      </c>
      <c r="B31" s="21" t="s">
        <v>106</v>
      </c>
      <c r="C31" s="22">
        <v>11</v>
      </c>
    </row>
    <row r="32" spans="1:3" ht="22.5" customHeight="1" thickBot="1" x14ac:dyDescent="0.25">
      <c r="A32" s="17"/>
      <c r="B32" s="18" t="s">
        <v>172</v>
      </c>
      <c r="C32" s="19">
        <f>SUM(C23,C24,C25,C29,C30,C31)</f>
        <v>14679</v>
      </c>
    </row>
    <row r="33" spans="1:3" ht="22.5" customHeight="1" x14ac:dyDescent="0.2">
      <c r="A33" s="6">
        <v>2411</v>
      </c>
      <c r="B33" s="11" t="s">
        <v>22</v>
      </c>
      <c r="C33" s="14">
        <v>15</v>
      </c>
    </row>
    <row r="34" spans="1:3" ht="22.5" customHeight="1" x14ac:dyDescent="0.2">
      <c r="A34" s="6">
        <v>2412</v>
      </c>
      <c r="B34" s="11" t="s">
        <v>23</v>
      </c>
      <c r="C34" s="14">
        <v>267</v>
      </c>
    </row>
    <row r="35" spans="1:3" ht="22.5" customHeight="1" x14ac:dyDescent="0.2">
      <c r="A35" s="6">
        <v>2413</v>
      </c>
      <c r="B35" s="11" t="s">
        <v>24</v>
      </c>
      <c r="C35" s="14">
        <v>638</v>
      </c>
    </row>
    <row r="36" spans="1:3" ht="22.5" customHeight="1" x14ac:dyDescent="0.2">
      <c r="A36" s="6">
        <v>2414</v>
      </c>
      <c r="B36" s="11" t="s">
        <v>25</v>
      </c>
      <c r="C36" s="14">
        <v>236</v>
      </c>
    </row>
    <row r="37" spans="1:3" ht="22.5" customHeight="1" x14ac:dyDescent="0.2">
      <c r="A37" s="6">
        <v>2415</v>
      </c>
      <c r="B37" s="11" t="s">
        <v>26</v>
      </c>
      <c r="C37" s="14">
        <v>52</v>
      </c>
    </row>
    <row r="38" spans="1:3" ht="22.5" customHeight="1" thickBot="1" x14ac:dyDescent="0.25">
      <c r="A38" s="6">
        <v>2419</v>
      </c>
      <c r="B38" s="11" t="s">
        <v>27</v>
      </c>
      <c r="C38" s="14">
        <v>146</v>
      </c>
    </row>
    <row r="39" spans="1:3" ht="22.5" customHeight="1" thickBot="1" x14ac:dyDescent="0.25">
      <c r="A39" s="20"/>
      <c r="B39" s="21" t="s">
        <v>165</v>
      </c>
      <c r="C39" s="22">
        <f>SUM(C33,C34,C35,C36,C37,C38)</f>
        <v>1354</v>
      </c>
    </row>
    <row r="40" spans="1:3" ht="22.5" customHeight="1" x14ac:dyDescent="0.2">
      <c r="A40" s="6">
        <v>2421</v>
      </c>
      <c r="B40" s="11" t="s">
        <v>28</v>
      </c>
      <c r="C40" s="14">
        <v>2</v>
      </c>
    </row>
    <row r="41" spans="1:3" ht="22.5" customHeight="1" x14ac:dyDescent="0.2">
      <c r="A41" s="6">
        <v>2422</v>
      </c>
      <c r="B41" s="11" t="s">
        <v>29</v>
      </c>
      <c r="C41" s="14">
        <v>57</v>
      </c>
    </row>
    <row r="42" spans="1:3" ht="22.5" customHeight="1" x14ac:dyDescent="0.2">
      <c r="A42" s="6">
        <v>2423</v>
      </c>
      <c r="B42" s="11" t="s">
        <v>30</v>
      </c>
      <c r="C42" s="14">
        <v>223</v>
      </c>
    </row>
    <row r="43" spans="1:3" ht="22.5" customHeight="1" x14ac:dyDescent="0.2">
      <c r="A43" s="6">
        <v>2424</v>
      </c>
      <c r="B43" s="11" t="s">
        <v>31</v>
      </c>
      <c r="C43" s="14">
        <v>73</v>
      </c>
    </row>
    <row r="44" spans="1:3" ht="22.5" customHeight="1" x14ac:dyDescent="0.2">
      <c r="A44" s="6">
        <v>2425</v>
      </c>
      <c r="B44" s="11" t="s">
        <v>32</v>
      </c>
      <c r="C44" s="14">
        <v>21</v>
      </c>
    </row>
    <row r="45" spans="1:3" ht="22.5" customHeight="1" x14ac:dyDescent="0.2">
      <c r="A45" s="6">
        <v>2427</v>
      </c>
      <c r="B45" s="11" t="s">
        <v>33</v>
      </c>
      <c r="C45" s="14">
        <v>157</v>
      </c>
    </row>
    <row r="46" spans="1:3" ht="22.5" customHeight="1" thickBot="1" x14ac:dyDescent="0.25">
      <c r="A46" s="6">
        <v>2429</v>
      </c>
      <c r="B46" s="11" t="s">
        <v>34</v>
      </c>
      <c r="C46" s="14">
        <v>631</v>
      </c>
    </row>
    <row r="47" spans="1:3" ht="22.5" customHeight="1" thickBot="1" x14ac:dyDescent="0.25">
      <c r="A47" s="20"/>
      <c r="B47" s="21" t="s">
        <v>149</v>
      </c>
      <c r="C47" s="22">
        <f>SUM(C40,C41,C42,C43,C44,C45,C46)</f>
        <v>1164</v>
      </c>
    </row>
    <row r="48" spans="1:3" ht="22.5" customHeight="1" x14ac:dyDescent="0.2">
      <c r="A48" s="6">
        <v>2432</v>
      </c>
      <c r="B48" s="11" t="s">
        <v>35</v>
      </c>
      <c r="C48" s="14">
        <v>2</v>
      </c>
    </row>
    <row r="49" spans="1:3" ht="22.5" customHeight="1" x14ac:dyDescent="0.2">
      <c r="A49" s="6">
        <v>2433</v>
      </c>
      <c r="B49" s="11" t="s">
        <v>36</v>
      </c>
      <c r="C49" s="14">
        <v>1</v>
      </c>
    </row>
    <row r="50" spans="1:3" ht="22.5" customHeight="1" x14ac:dyDescent="0.2">
      <c r="A50" s="6">
        <v>2434</v>
      </c>
      <c r="B50" s="11" t="s">
        <v>37</v>
      </c>
      <c r="C50" s="14">
        <v>1</v>
      </c>
    </row>
    <row r="51" spans="1:3" ht="22.5" customHeight="1" thickBot="1" x14ac:dyDescent="0.25">
      <c r="A51" s="6">
        <v>2439</v>
      </c>
      <c r="B51" s="11" t="s">
        <v>38</v>
      </c>
      <c r="C51" s="14">
        <v>332</v>
      </c>
    </row>
    <row r="52" spans="1:3" ht="22.5" customHeight="1" thickBot="1" x14ac:dyDescent="0.25">
      <c r="A52" s="20"/>
      <c r="B52" s="21" t="s">
        <v>168</v>
      </c>
      <c r="C52" s="22">
        <f>SUM(C48,C49,C50,C51)</f>
        <v>336</v>
      </c>
    </row>
    <row r="53" spans="1:3" ht="22.5" customHeight="1" x14ac:dyDescent="0.2">
      <c r="A53" s="6">
        <v>2441</v>
      </c>
      <c r="B53" s="11" t="s">
        <v>39</v>
      </c>
      <c r="C53" s="14">
        <v>213</v>
      </c>
    </row>
    <row r="54" spans="1:3" ht="22.5" customHeight="1" x14ac:dyDescent="0.2">
      <c r="A54" s="6">
        <v>2442</v>
      </c>
      <c r="B54" s="11" t="s">
        <v>40</v>
      </c>
      <c r="C54" s="14">
        <v>479</v>
      </c>
    </row>
    <row r="55" spans="1:3" ht="22.5" customHeight="1" x14ac:dyDescent="0.2">
      <c r="A55" s="6">
        <v>2443</v>
      </c>
      <c r="B55" s="11" t="s">
        <v>41</v>
      </c>
      <c r="C55" s="14">
        <v>37</v>
      </c>
    </row>
    <row r="56" spans="1:3" ht="22.5" customHeight="1" thickBot="1" x14ac:dyDescent="0.25">
      <c r="A56" s="6">
        <v>2449</v>
      </c>
      <c r="B56" s="11" t="s">
        <v>42</v>
      </c>
      <c r="C56" s="14">
        <v>2730</v>
      </c>
    </row>
    <row r="57" spans="1:3" ht="22.5" customHeight="1" thickBot="1" x14ac:dyDescent="0.25">
      <c r="A57" s="20"/>
      <c r="B57" s="21" t="s">
        <v>166</v>
      </c>
      <c r="C57" s="22">
        <f>SUM(C53,C54,C55,C56)</f>
        <v>3459</v>
      </c>
    </row>
    <row r="58" spans="1:3" ht="22.5" customHeight="1" x14ac:dyDescent="0.2">
      <c r="A58" s="6">
        <v>2452</v>
      </c>
      <c r="B58" s="11" t="s">
        <v>43</v>
      </c>
      <c r="C58" s="14">
        <v>9</v>
      </c>
    </row>
    <row r="59" spans="1:3" ht="22.5" customHeight="1" x14ac:dyDescent="0.2">
      <c r="A59" s="6">
        <v>2453</v>
      </c>
      <c r="B59" s="11" t="s">
        <v>44</v>
      </c>
      <c r="C59" s="14">
        <v>19</v>
      </c>
    </row>
    <row r="60" spans="1:3" ht="22.5" customHeight="1" x14ac:dyDescent="0.2">
      <c r="A60" s="6">
        <v>2454</v>
      </c>
      <c r="B60" s="11" t="s">
        <v>107</v>
      </c>
      <c r="C60" s="14">
        <v>5</v>
      </c>
    </row>
    <row r="61" spans="1:3" ht="22.5" customHeight="1" x14ac:dyDescent="0.2">
      <c r="A61" s="6">
        <v>2455</v>
      </c>
      <c r="B61" s="11" t="s">
        <v>108</v>
      </c>
      <c r="C61" s="14">
        <v>1</v>
      </c>
    </row>
    <row r="62" spans="1:3" ht="22.5" customHeight="1" thickBot="1" x14ac:dyDescent="0.25">
      <c r="A62" s="6">
        <v>2459</v>
      </c>
      <c r="B62" s="11" t="s">
        <v>45</v>
      </c>
      <c r="C62" s="14">
        <v>157</v>
      </c>
    </row>
    <row r="63" spans="1:3" ht="22.5" customHeight="1" thickBot="1" x14ac:dyDescent="0.25">
      <c r="A63" s="20"/>
      <c r="B63" s="21" t="s">
        <v>173</v>
      </c>
      <c r="C63" s="22">
        <f>SUM(C58,C59,C60,C61,C62)</f>
        <v>191</v>
      </c>
    </row>
    <row r="64" spans="1:3" ht="22.5" customHeight="1" thickBot="1" x14ac:dyDescent="0.25">
      <c r="A64" s="20">
        <v>2460</v>
      </c>
      <c r="B64" s="21" t="s">
        <v>46</v>
      </c>
      <c r="C64" s="22">
        <v>42</v>
      </c>
    </row>
    <row r="65" spans="1:3" ht="22.5" customHeight="1" thickBot="1" x14ac:dyDescent="0.25">
      <c r="A65" s="20">
        <v>2490</v>
      </c>
      <c r="B65" s="21" t="s">
        <v>47</v>
      </c>
      <c r="C65" s="22">
        <v>1295</v>
      </c>
    </row>
    <row r="66" spans="1:3" ht="22.5" customHeight="1" thickBot="1" x14ac:dyDescent="0.25">
      <c r="A66" s="17"/>
      <c r="B66" s="18" t="s">
        <v>174</v>
      </c>
      <c r="C66" s="19">
        <f>SUM(C39,C47,C52,C57,C63,C64,C65)</f>
        <v>7841</v>
      </c>
    </row>
    <row r="67" spans="1:3" ht="22.5" customHeight="1" x14ac:dyDescent="0.2">
      <c r="A67" s="6">
        <v>2611</v>
      </c>
      <c r="B67" s="11" t="s">
        <v>50</v>
      </c>
      <c r="C67" s="14">
        <v>69</v>
      </c>
    </row>
    <row r="68" spans="1:3" ht="22.5" customHeight="1" x14ac:dyDescent="0.2">
      <c r="A68" s="6">
        <v>2612</v>
      </c>
      <c r="B68" s="11" t="s">
        <v>51</v>
      </c>
      <c r="C68" s="14">
        <v>14</v>
      </c>
    </row>
    <row r="69" spans="1:3" ht="22.5" customHeight="1" x14ac:dyDescent="0.2">
      <c r="A69" s="6">
        <v>2613</v>
      </c>
      <c r="B69" s="11" t="s">
        <v>109</v>
      </c>
      <c r="C69" s="14">
        <v>42</v>
      </c>
    </row>
    <row r="70" spans="1:3" ht="22.5" customHeight="1" x14ac:dyDescent="0.2">
      <c r="A70" s="6">
        <v>2614</v>
      </c>
      <c r="B70" s="11" t="s">
        <v>110</v>
      </c>
      <c r="C70" s="14">
        <v>3</v>
      </c>
    </row>
    <row r="71" spans="1:3" ht="22.5" customHeight="1" x14ac:dyDescent="0.2">
      <c r="A71" s="6">
        <v>2615</v>
      </c>
      <c r="B71" s="11" t="s">
        <v>52</v>
      </c>
      <c r="C71" s="14">
        <v>145</v>
      </c>
    </row>
    <row r="72" spans="1:3" ht="22.5" customHeight="1" x14ac:dyDescent="0.2">
      <c r="A72" s="6">
        <v>2616</v>
      </c>
      <c r="B72" s="11" t="s">
        <v>53</v>
      </c>
      <c r="C72" s="14">
        <v>160</v>
      </c>
    </row>
    <row r="73" spans="1:3" ht="22.5" customHeight="1" thickBot="1" x14ac:dyDescent="0.25">
      <c r="A73" s="6">
        <v>2619</v>
      </c>
      <c r="B73" s="11" t="s">
        <v>111</v>
      </c>
      <c r="C73" s="14">
        <v>4</v>
      </c>
    </row>
    <row r="74" spans="1:3" ht="22.5" customHeight="1" thickBot="1" x14ac:dyDescent="0.25">
      <c r="A74" s="20"/>
      <c r="B74" s="21" t="s">
        <v>49</v>
      </c>
      <c r="C74" s="22">
        <f>406+SUM(C67,C68,C69,C70,C71,C72,C73)</f>
        <v>843</v>
      </c>
    </row>
    <row r="75" spans="1:3" ht="22.5" customHeight="1" x14ac:dyDescent="0.2">
      <c r="A75" s="6">
        <v>2621</v>
      </c>
      <c r="B75" s="11" t="s">
        <v>55</v>
      </c>
      <c r="C75" s="14">
        <v>100</v>
      </c>
    </row>
    <row r="76" spans="1:3" ht="22.5" customHeight="1" x14ac:dyDescent="0.2">
      <c r="A76" s="6">
        <v>2622</v>
      </c>
      <c r="B76" s="11" t="s">
        <v>112</v>
      </c>
      <c r="C76" s="14">
        <v>13</v>
      </c>
    </row>
    <row r="77" spans="1:3" ht="22.5" customHeight="1" x14ac:dyDescent="0.2">
      <c r="A77" s="6">
        <v>2623</v>
      </c>
      <c r="B77" s="11" t="s">
        <v>113</v>
      </c>
      <c r="C77" s="14">
        <v>6</v>
      </c>
    </row>
    <row r="78" spans="1:3" ht="22.5" customHeight="1" x14ac:dyDescent="0.2">
      <c r="A78" s="6">
        <v>2624</v>
      </c>
      <c r="B78" s="11" t="s">
        <v>56</v>
      </c>
      <c r="C78" s="14">
        <v>24</v>
      </c>
    </row>
    <row r="79" spans="1:3" ht="22.5" customHeight="1" x14ac:dyDescent="0.2">
      <c r="A79" s="6">
        <v>2625</v>
      </c>
      <c r="B79" s="11" t="s">
        <v>114</v>
      </c>
      <c r="C79" s="14">
        <v>25</v>
      </c>
    </row>
    <row r="80" spans="1:3" ht="22.5" customHeight="1" thickBot="1" x14ac:dyDescent="0.25">
      <c r="A80" s="6">
        <v>2626</v>
      </c>
      <c r="B80" s="11" t="s">
        <v>57</v>
      </c>
      <c r="C80" s="14">
        <v>8</v>
      </c>
    </row>
    <row r="81" spans="1:3" ht="22.5" customHeight="1" thickBot="1" x14ac:dyDescent="0.25">
      <c r="A81" s="20"/>
      <c r="B81" s="21" t="s">
        <v>54</v>
      </c>
      <c r="C81" s="22">
        <f>154+SUM(C75,C76,C77,C78,C79,C80)</f>
        <v>330</v>
      </c>
    </row>
    <row r="82" spans="1:3" ht="22.5" customHeight="1" thickBot="1" x14ac:dyDescent="0.25">
      <c r="A82" s="20">
        <v>2630</v>
      </c>
      <c r="B82" s="21" t="s">
        <v>58</v>
      </c>
      <c r="C82" s="22">
        <v>304</v>
      </c>
    </row>
    <row r="83" spans="1:3" ht="22.5" customHeight="1" x14ac:dyDescent="0.2">
      <c r="A83" s="6">
        <v>2641</v>
      </c>
      <c r="B83" s="11" t="s">
        <v>60</v>
      </c>
      <c r="C83" s="14">
        <v>135</v>
      </c>
    </row>
    <row r="84" spans="1:3" ht="22.5" customHeight="1" x14ac:dyDescent="0.2">
      <c r="A84" s="6">
        <v>2642</v>
      </c>
      <c r="B84" s="11" t="s">
        <v>61</v>
      </c>
      <c r="C84" s="14">
        <v>184</v>
      </c>
    </row>
    <row r="85" spans="1:3" ht="22.5" customHeight="1" x14ac:dyDescent="0.2">
      <c r="A85" s="6">
        <v>2643</v>
      </c>
      <c r="B85" s="11" t="s">
        <v>115</v>
      </c>
      <c r="C85" s="14">
        <v>200</v>
      </c>
    </row>
    <row r="86" spans="1:3" ht="22.5" customHeight="1" x14ac:dyDescent="0.2">
      <c r="A86" s="6">
        <v>2644</v>
      </c>
      <c r="B86" s="11" t="s">
        <v>62</v>
      </c>
      <c r="C86" s="14">
        <v>638</v>
      </c>
    </row>
    <row r="87" spans="1:3" ht="22.5" customHeight="1" x14ac:dyDescent="0.2">
      <c r="A87" s="6">
        <v>2645</v>
      </c>
      <c r="B87" s="11" t="s">
        <v>63</v>
      </c>
      <c r="C87" s="14">
        <v>4</v>
      </c>
    </row>
    <row r="88" spans="1:3" ht="22.5" customHeight="1" thickBot="1" x14ac:dyDescent="0.25">
      <c r="A88" s="6">
        <v>2646</v>
      </c>
      <c r="B88" s="11" t="s">
        <v>116</v>
      </c>
      <c r="C88" s="14">
        <v>25</v>
      </c>
    </row>
    <row r="89" spans="1:3" ht="22.5" customHeight="1" thickBot="1" x14ac:dyDescent="0.25">
      <c r="A89" s="20"/>
      <c r="B89" s="21" t="s">
        <v>59</v>
      </c>
      <c r="C89" s="22">
        <f>SUM(C83,C84,C85,C86,C87,C88)</f>
        <v>1186</v>
      </c>
    </row>
    <row r="90" spans="1:3" ht="22.5" customHeight="1" thickBot="1" x14ac:dyDescent="0.25">
      <c r="A90" s="20">
        <v>2650</v>
      </c>
      <c r="B90" s="21" t="s">
        <v>117</v>
      </c>
      <c r="C90" s="22">
        <v>73</v>
      </c>
    </row>
    <row r="91" spans="1:3" ht="22.5" customHeight="1" x14ac:dyDescent="0.2">
      <c r="A91" s="6">
        <v>2661</v>
      </c>
      <c r="B91" s="11" t="s">
        <v>119</v>
      </c>
      <c r="C91" s="14">
        <v>3070</v>
      </c>
    </row>
    <row r="92" spans="1:3" ht="22.5" customHeight="1" x14ac:dyDescent="0.2">
      <c r="A92" s="6">
        <v>2662</v>
      </c>
      <c r="B92" s="11" t="s">
        <v>120</v>
      </c>
      <c r="C92" s="14">
        <v>347</v>
      </c>
    </row>
    <row r="93" spans="1:3" ht="22.5" customHeight="1" x14ac:dyDescent="0.2">
      <c r="A93" s="6">
        <v>2663</v>
      </c>
      <c r="B93" s="11" t="s">
        <v>121</v>
      </c>
      <c r="C93" s="14">
        <v>753</v>
      </c>
    </row>
    <row r="94" spans="1:3" ht="22.5" customHeight="1" x14ac:dyDescent="0.2">
      <c r="A94" s="6">
        <v>2664</v>
      </c>
      <c r="B94" s="11" t="s">
        <v>64</v>
      </c>
      <c r="C94" s="14">
        <v>371</v>
      </c>
    </row>
    <row r="95" spans="1:3" ht="22.5" customHeight="1" x14ac:dyDescent="0.2">
      <c r="A95" s="6">
        <v>2665</v>
      </c>
      <c r="B95" s="11" t="s">
        <v>65</v>
      </c>
      <c r="C95" s="14">
        <v>57</v>
      </c>
    </row>
    <row r="96" spans="1:3" ht="22.5" customHeight="1" x14ac:dyDescent="0.2">
      <c r="A96" s="6">
        <v>2666</v>
      </c>
      <c r="B96" s="11" t="s">
        <v>122</v>
      </c>
      <c r="C96" s="14">
        <v>1</v>
      </c>
    </row>
    <row r="97" spans="1:3" ht="22.5" customHeight="1" thickBot="1" x14ac:dyDescent="0.25">
      <c r="A97" s="6">
        <v>2667</v>
      </c>
      <c r="B97" s="11" t="s">
        <v>66</v>
      </c>
      <c r="C97" s="14">
        <v>164</v>
      </c>
    </row>
    <row r="98" spans="1:3" ht="22.5" customHeight="1" thickBot="1" x14ac:dyDescent="0.25">
      <c r="A98" s="20"/>
      <c r="B98" s="21" t="s">
        <v>118</v>
      </c>
      <c r="C98" s="22">
        <f>SUM(C91,C92,C93,C94,C95,C96,C97)</f>
        <v>4763</v>
      </c>
    </row>
    <row r="99" spans="1:3" ht="22.5" customHeight="1" thickBot="1" x14ac:dyDescent="0.25">
      <c r="A99" s="20">
        <v>2670</v>
      </c>
      <c r="B99" s="21" t="s">
        <v>123</v>
      </c>
      <c r="C99" s="22">
        <v>8</v>
      </c>
    </row>
    <row r="100" spans="1:3" ht="22.5" customHeight="1" thickBot="1" x14ac:dyDescent="0.25">
      <c r="A100" s="17"/>
      <c r="B100" s="18" t="s">
        <v>48</v>
      </c>
      <c r="C100" s="19">
        <f>SUM(C74,C81,C82,C89,C90,C98,C99,)</f>
        <v>7507</v>
      </c>
    </row>
    <row r="101" spans="1:3" ht="22.5" customHeight="1" thickBot="1" x14ac:dyDescent="0.25">
      <c r="A101" s="20">
        <v>2810</v>
      </c>
      <c r="B101" s="21" t="s">
        <v>67</v>
      </c>
      <c r="C101" s="22">
        <v>4321</v>
      </c>
    </row>
    <row r="102" spans="1:3" ht="22.5" customHeight="1" thickBot="1" x14ac:dyDescent="0.25">
      <c r="A102" s="20">
        <v>2820</v>
      </c>
      <c r="B102" s="21" t="s">
        <v>68</v>
      </c>
      <c r="C102" s="22">
        <v>58</v>
      </c>
    </row>
    <row r="103" spans="1:3" ht="22.5" customHeight="1" x14ac:dyDescent="0.2">
      <c r="A103" s="6">
        <v>2831</v>
      </c>
      <c r="B103" s="11" t="s">
        <v>69</v>
      </c>
      <c r="C103" s="14">
        <v>476</v>
      </c>
    </row>
    <row r="104" spans="1:3" ht="22.5" customHeight="1" x14ac:dyDescent="0.2">
      <c r="A104" s="6">
        <v>2832</v>
      </c>
      <c r="B104" s="11" t="s">
        <v>70</v>
      </c>
      <c r="C104" s="14">
        <v>485</v>
      </c>
    </row>
    <row r="105" spans="1:3" ht="22.5" customHeight="1" x14ac:dyDescent="0.2">
      <c r="A105" s="6">
        <v>2833</v>
      </c>
      <c r="B105" s="11" t="s">
        <v>71</v>
      </c>
      <c r="C105" s="14">
        <v>14</v>
      </c>
    </row>
    <row r="106" spans="1:3" ht="22.5" customHeight="1" thickBot="1" x14ac:dyDescent="0.25">
      <c r="A106" s="6">
        <v>2835</v>
      </c>
      <c r="B106" s="11" t="s">
        <v>72</v>
      </c>
      <c r="C106" s="14">
        <v>28</v>
      </c>
    </row>
    <row r="107" spans="1:3" ht="22.5" customHeight="1" thickBot="1" x14ac:dyDescent="0.25">
      <c r="A107" s="20"/>
      <c r="B107" s="21" t="s">
        <v>167</v>
      </c>
      <c r="C107" s="22">
        <f>SUM(C103,C104,C105,C106)</f>
        <v>1003</v>
      </c>
    </row>
    <row r="108" spans="1:3" ht="22.5" customHeight="1" thickBot="1" x14ac:dyDescent="0.25">
      <c r="A108" s="20">
        <v>2840</v>
      </c>
      <c r="B108" s="21" t="s">
        <v>73</v>
      </c>
      <c r="C108" s="22">
        <v>1009</v>
      </c>
    </row>
    <row r="109" spans="1:3" ht="22.5" customHeight="1" thickBot="1" x14ac:dyDescent="0.25">
      <c r="A109" s="20">
        <v>2850</v>
      </c>
      <c r="B109" s="21" t="s">
        <v>74</v>
      </c>
      <c r="C109" s="22">
        <v>157</v>
      </c>
    </row>
    <row r="110" spans="1:3" ht="22.5" customHeight="1" thickBot="1" x14ac:dyDescent="0.25">
      <c r="A110" s="20">
        <v>2860</v>
      </c>
      <c r="B110" s="21" t="s">
        <v>124</v>
      </c>
      <c r="C110" s="22">
        <v>8</v>
      </c>
    </row>
    <row r="111" spans="1:3" ht="22.5" customHeight="1" thickBot="1" x14ac:dyDescent="0.25">
      <c r="A111" s="17"/>
      <c r="B111" s="18" t="s">
        <v>175</v>
      </c>
      <c r="C111" s="19">
        <f>SUM(C101,C102,C107,C108,C109,C110)</f>
        <v>6556</v>
      </c>
    </row>
    <row r="112" spans="1:3" ht="22.5" customHeight="1" thickBot="1" x14ac:dyDescent="0.25">
      <c r="A112" s="23"/>
      <c r="B112" s="24" t="s">
        <v>178</v>
      </c>
      <c r="C112" s="25">
        <f>SUM(C22,C32,C66,C100,C111)</f>
        <v>57993</v>
      </c>
    </row>
    <row r="113" spans="1:3" s="32" customFormat="1" ht="22.5" customHeight="1" thickBot="1" x14ac:dyDescent="0.25">
      <c r="A113" s="29"/>
      <c r="B113" s="30"/>
      <c r="C113" s="31"/>
    </row>
    <row r="114" spans="1:3" ht="22.5" customHeight="1" x14ac:dyDescent="0.2">
      <c r="A114" s="33">
        <v>3211</v>
      </c>
      <c r="B114" s="34" t="s">
        <v>76</v>
      </c>
      <c r="C114" s="35">
        <v>7401</v>
      </c>
    </row>
    <row r="115" spans="1:3" ht="22.5" customHeight="1" thickBot="1" x14ac:dyDescent="0.25">
      <c r="A115" s="6">
        <v>3212</v>
      </c>
      <c r="B115" s="11" t="s">
        <v>77</v>
      </c>
      <c r="C115" s="14">
        <v>129</v>
      </c>
    </row>
    <row r="116" spans="1:3" ht="22.5" customHeight="1" thickBot="1" x14ac:dyDescent="0.25">
      <c r="A116" s="20"/>
      <c r="B116" s="21" t="s">
        <v>160</v>
      </c>
      <c r="C116" s="22">
        <f>SUM(C114,C115)</f>
        <v>7530</v>
      </c>
    </row>
    <row r="117" spans="1:3" ht="22.5" customHeight="1" thickBot="1" x14ac:dyDescent="0.25">
      <c r="A117" s="20">
        <v>3220</v>
      </c>
      <c r="B117" s="21" t="s">
        <v>78</v>
      </c>
      <c r="C117" s="22">
        <v>1131</v>
      </c>
    </row>
    <row r="118" spans="1:3" ht="22.5" customHeight="1" thickBot="1" x14ac:dyDescent="0.25">
      <c r="A118" s="20"/>
      <c r="B118" s="21" t="s">
        <v>161</v>
      </c>
      <c r="C118" s="22">
        <v>2459</v>
      </c>
    </row>
    <row r="119" spans="1:3" ht="22.5" customHeight="1" thickBot="1" x14ac:dyDescent="0.25">
      <c r="A119" s="17"/>
      <c r="B119" s="18" t="s">
        <v>177</v>
      </c>
      <c r="C119" s="19">
        <f>SUM(C116,C117,C118)</f>
        <v>11120</v>
      </c>
    </row>
    <row r="120" spans="1:3" ht="22.5" customHeight="1" thickBot="1" x14ac:dyDescent="0.25">
      <c r="A120" s="20">
        <v>3310</v>
      </c>
      <c r="B120" s="21" t="s">
        <v>84</v>
      </c>
      <c r="C120" s="22">
        <v>4195</v>
      </c>
    </row>
    <row r="121" spans="1:3" ht="22.5" customHeight="1" thickBot="1" x14ac:dyDescent="0.25">
      <c r="A121" s="20">
        <v>3320</v>
      </c>
      <c r="B121" s="21" t="s">
        <v>85</v>
      </c>
      <c r="C121" s="22">
        <v>597</v>
      </c>
    </row>
    <row r="122" spans="1:3" ht="22.5" customHeight="1" thickBot="1" x14ac:dyDescent="0.25">
      <c r="A122" s="20">
        <v>3340</v>
      </c>
      <c r="B122" s="21" t="s">
        <v>86</v>
      </c>
      <c r="C122" s="22">
        <v>696</v>
      </c>
    </row>
    <row r="123" spans="1:3" ht="22.5" customHeight="1" thickBot="1" x14ac:dyDescent="0.25">
      <c r="A123" s="20">
        <v>3360</v>
      </c>
      <c r="B123" s="21" t="s">
        <v>87</v>
      </c>
      <c r="C123" s="22">
        <v>3929</v>
      </c>
    </row>
    <row r="124" spans="1:3" ht="22.5" customHeight="1" thickBot="1" x14ac:dyDescent="0.25">
      <c r="A124" s="20">
        <v>3370</v>
      </c>
      <c r="B124" s="21" t="s">
        <v>134</v>
      </c>
      <c r="C124" s="22">
        <v>443</v>
      </c>
    </row>
    <row r="125" spans="1:3" ht="22.5" customHeight="1" thickBot="1" x14ac:dyDescent="0.25">
      <c r="A125" s="17"/>
      <c r="B125" s="18" t="s">
        <v>162</v>
      </c>
      <c r="C125" s="19">
        <f>SUM(C120,C121,C122,C123,C124)</f>
        <v>9860</v>
      </c>
    </row>
    <row r="126" spans="1:3" ht="22.5" customHeight="1" thickBot="1" x14ac:dyDescent="0.25">
      <c r="A126" s="17">
        <v>3400</v>
      </c>
      <c r="B126" s="18" t="s">
        <v>136</v>
      </c>
      <c r="C126" s="19">
        <v>3400</v>
      </c>
    </row>
    <row r="127" spans="1:3" ht="22.5" customHeight="1" x14ac:dyDescent="0.2">
      <c r="A127" s="6">
        <v>3701</v>
      </c>
      <c r="B127" s="11" t="s">
        <v>90</v>
      </c>
      <c r="C127" s="14">
        <v>626</v>
      </c>
    </row>
    <row r="128" spans="1:3" ht="22.5" customHeight="1" thickBot="1" x14ac:dyDescent="0.25">
      <c r="A128" s="6">
        <v>3702</v>
      </c>
      <c r="B128" s="11" t="s">
        <v>91</v>
      </c>
      <c r="C128" s="14">
        <v>1882</v>
      </c>
    </row>
    <row r="129" spans="1:3" ht="22.5" customHeight="1" thickBot="1" x14ac:dyDescent="0.25">
      <c r="A129" s="17"/>
      <c r="B129" s="18" t="s">
        <v>152</v>
      </c>
      <c r="C129" s="19">
        <f>SUM(C127,C128)</f>
        <v>2508</v>
      </c>
    </row>
    <row r="130" spans="1:3" ht="22.5" customHeight="1" thickBot="1" x14ac:dyDescent="0.25">
      <c r="A130" s="23"/>
      <c r="B130" s="24" t="s">
        <v>179</v>
      </c>
      <c r="C130" s="25">
        <f>SUM(C119,C125,C126,C129)</f>
        <v>26888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DBCB-FD6E-4D40-B0AB-7BEC4C419454}">
  <dimension ref="A1:N39"/>
  <sheetViews>
    <sheetView tabSelected="1" workbookViewId="0">
      <selection activeCell="B31" sqref="B31"/>
    </sheetView>
  </sheetViews>
  <sheetFormatPr baseColWidth="10" defaultRowHeight="15" x14ac:dyDescent="0.2"/>
  <cols>
    <col min="1" max="1" width="68" customWidth="1"/>
  </cols>
  <sheetData>
    <row r="1" spans="1:14" x14ac:dyDescent="0.2">
      <c r="A1" s="43" t="s">
        <v>309</v>
      </c>
      <c r="B1" s="47" t="s">
        <v>323</v>
      </c>
      <c r="C1" s="46" t="s">
        <v>322</v>
      </c>
      <c r="D1" s="46" t="s">
        <v>321</v>
      </c>
      <c r="E1" s="46" t="s">
        <v>320</v>
      </c>
      <c r="F1" s="46" t="s">
        <v>319</v>
      </c>
      <c r="G1" s="46" t="s">
        <v>318</v>
      </c>
      <c r="H1" s="46" t="s">
        <v>317</v>
      </c>
      <c r="I1" s="46" t="s">
        <v>316</v>
      </c>
      <c r="J1" s="46" t="s">
        <v>315</v>
      </c>
      <c r="K1" s="46" t="s">
        <v>314</v>
      </c>
      <c r="L1" s="46" t="s">
        <v>313</v>
      </c>
      <c r="M1" s="46" t="s">
        <v>312</v>
      </c>
      <c r="N1" s="46" t="s">
        <v>311</v>
      </c>
    </row>
    <row r="2" spans="1:14" x14ac:dyDescent="0.2">
      <c r="A2" s="40" t="s">
        <v>257</v>
      </c>
      <c r="B2" s="45">
        <v>874</v>
      </c>
      <c r="C2" s="44">
        <v>1396</v>
      </c>
      <c r="D2" s="44">
        <v>460</v>
      </c>
      <c r="E2" s="44">
        <v>362</v>
      </c>
      <c r="F2" s="44">
        <v>170</v>
      </c>
      <c r="G2" s="44">
        <v>12</v>
      </c>
      <c r="H2" s="44">
        <v>368</v>
      </c>
      <c r="I2" s="44">
        <v>1</v>
      </c>
      <c r="J2" s="44">
        <v>3771</v>
      </c>
      <c r="K2" s="44">
        <v>68</v>
      </c>
      <c r="L2" s="44">
        <v>1716</v>
      </c>
      <c r="M2" s="44">
        <v>629</v>
      </c>
      <c r="N2" s="44">
        <v>17</v>
      </c>
    </row>
    <row r="3" spans="1:14" x14ac:dyDescent="0.2">
      <c r="A3" s="40" t="s">
        <v>256</v>
      </c>
      <c r="B3" s="45">
        <v>3153</v>
      </c>
      <c r="C3" s="44">
        <v>5239</v>
      </c>
      <c r="D3" s="44">
        <v>675</v>
      </c>
      <c r="E3" s="44">
        <v>564</v>
      </c>
      <c r="F3" s="44">
        <v>319</v>
      </c>
      <c r="G3" s="44">
        <v>32</v>
      </c>
      <c r="H3" s="44">
        <v>755</v>
      </c>
      <c r="I3" s="44">
        <v>3</v>
      </c>
      <c r="J3" s="44">
        <v>12403</v>
      </c>
      <c r="K3" s="44">
        <v>155</v>
      </c>
      <c r="L3" s="44">
        <v>5325</v>
      </c>
      <c r="M3" s="44">
        <v>1062</v>
      </c>
      <c r="N3" s="44">
        <v>42</v>
      </c>
    </row>
    <row r="4" spans="1:14" x14ac:dyDescent="0.2">
      <c r="A4" s="40" t="s">
        <v>255</v>
      </c>
      <c r="B4" s="45">
        <v>213</v>
      </c>
      <c r="C4" s="44">
        <v>343</v>
      </c>
      <c r="D4" s="44">
        <v>54</v>
      </c>
      <c r="E4" s="44">
        <v>13</v>
      </c>
      <c r="F4" s="44">
        <v>18</v>
      </c>
      <c r="G4" s="44">
        <v>2</v>
      </c>
      <c r="H4" s="44">
        <v>46</v>
      </c>
      <c r="I4" s="44">
        <v>2</v>
      </c>
      <c r="J4" s="44">
        <v>722</v>
      </c>
      <c r="K4" s="44">
        <v>4</v>
      </c>
      <c r="L4" s="44">
        <v>337</v>
      </c>
      <c r="M4" s="44">
        <v>31</v>
      </c>
      <c r="N4" s="44">
        <v>1</v>
      </c>
    </row>
    <row r="5" spans="1:14" x14ac:dyDescent="0.2">
      <c r="A5" s="40" t="s">
        <v>254</v>
      </c>
      <c r="B5" s="45">
        <v>25</v>
      </c>
      <c r="C5" s="44">
        <v>26</v>
      </c>
      <c r="D5" s="44">
        <v>7</v>
      </c>
      <c r="E5" s="44">
        <v>4</v>
      </c>
      <c r="F5" s="44">
        <v>2</v>
      </c>
      <c r="G5" s="44"/>
      <c r="H5" s="44">
        <v>5</v>
      </c>
      <c r="I5" s="44"/>
      <c r="J5" s="44">
        <v>82</v>
      </c>
      <c r="K5" s="44"/>
      <c r="L5" s="44">
        <v>36</v>
      </c>
      <c r="M5" s="44">
        <v>2</v>
      </c>
      <c r="N5" s="44"/>
    </row>
    <row r="6" spans="1:14" x14ac:dyDescent="0.2">
      <c r="A6" s="40" t="s">
        <v>253</v>
      </c>
      <c r="B6" s="45">
        <v>3009</v>
      </c>
      <c r="C6" s="44">
        <v>3286</v>
      </c>
      <c r="D6" s="44">
        <v>756</v>
      </c>
      <c r="E6" s="44">
        <v>622</v>
      </c>
      <c r="F6" s="44">
        <v>322</v>
      </c>
      <c r="G6" s="44">
        <v>14</v>
      </c>
      <c r="H6" s="44">
        <v>727</v>
      </c>
      <c r="I6" s="44">
        <v>3</v>
      </c>
      <c r="J6" s="44">
        <v>10746</v>
      </c>
      <c r="K6" s="44">
        <v>125</v>
      </c>
      <c r="L6" s="44">
        <v>3849</v>
      </c>
      <c r="M6" s="44">
        <v>1029</v>
      </c>
      <c r="N6" s="44">
        <v>17</v>
      </c>
    </row>
    <row r="7" spans="1:14" x14ac:dyDescent="0.2">
      <c r="A7" s="40" t="s">
        <v>252</v>
      </c>
      <c r="B7" s="45">
        <v>613</v>
      </c>
      <c r="C7" s="44">
        <v>734</v>
      </c>
      <c r="D7" s="44">
        <v>105</v>
      </c>
      <c r="E7" s="44">
        <v>98</v>
      </c>
      <c r="F7" s="44">
        <v>37</v>
      </c>
      <c r="G7" s="44">
        <v>5</v>
      </c>
      <c r="H7" s="44">
        <v>88</v>
      </c>
      <c r="I7" s="44">
        <v>2</v>
      </c>
      <c r="J7" s="44">
        <v>2314</v>
      </c>
      <c r="K7" s="44">
        <v>18</v>
      </c>
      <c r="L7" s="44">
        <v>641</v>
      </c>
      <c r="M7" s="44">
        <v>224</v>
      </c>
      <c r="N7" s="44">
        <v>5</v>
      </c>
    </row>
    <row r="8" spans="1:14" x14ac:dyDescent="0.2">
      <c r="A8" s="40" t="s">
        <v>251</v>
      </c>
      <c r="B8" s="45">
        <v>43</v>
      </c>
      <c r="C8" s="44">
        <v>76</v>
      </c>
      <c r="D8" s="44">
        <v>20</v>
      </c>
      <c r="E8" s="44">
        <v>64</v>
      </c>
      <c r="F8" s="44">
        <v>31</v>
      </c>
      <c r="G8" s="44"/>
      <c r="H8" s="44">
        <v>25</v>
      </c>
      <c r="I8" s="44"/>
      <c r="J8" s="44">
        <v>288</v>
      </c>
      <c r="K8" s="44">
        <v>2</v>
      </c>
      <c r="L8" s="44">
        <v>49</v>
      </c>
      <c r="M8" s="44">
        <v>44</v>
      </c>
      <c r="N8" s="44"/>
    </row>
    <row r="9" spans="1:14" x14ac:dyDescent="0.2">
      <c r="A9" s="40" t="s">
        <v>250</v>
      </c>
      <c r="B9" s="45">
        <v>320</v>
      </c>
      <c r="C9" s="44">
        <v>344</v>
      </c>
      <c r="D9" s="44">
        <v>66</v>
      </c>
      <c r="E9" s="44">
        <v>72</v>
      </c>
      <c r="F9" s="44">
        <v>29</v>
      </c>
      <c r="G9" s="44"/>
      <c r="H9" s="44">
        <v>65</v>
      </c>
      <c r="I9" s="44"/>
      <c r="J9" s="44">
        <v>969</v>
      </c>
      <c r="K9" s="44">
        <v>17</v>
      </c>
      <c r="L9" s="44">
        <v>362</v>
      </c>
      <c r="M9" s="44">
        <v>169</v>
      </c>
      <c r="N9" s="44">
        <v>2</v>
      </c>
    </row>
    <row r="10" spans="1:14" x14ac:dyDescent="0.2">
      <c r="A10" s="40" t="s">
        <v>249</v>
      </c>
      <c r="B10" s="45">
        <v>1085</v>
      </c>
      <c r="C10" s="44">
        <v>1918</v>
      </c>
      <c r="D10" s="44">
        <v>227</v>
      </c>
      <c r="E10" s="44">
        <v>257</v>
      </c>
      <c r="F10" s="44">
        <v>125</v>
      </c>
      <c r="G10" s="44">
        <v>7</v>
      </c>
      <c r="H10" s="44">
        <v>336</v>
      </c>
      <c r="I10" s="44">
        <v>7</v>
      </c>
      <c r="J10" s="44">
        <v>4736</v>
      </c>
      <c r="K10" s="44">
        <v>63</v>
      </c>
      <c r="L10" s="44">
        <v>1308</v>
      </c>
      <c r="M10" s="44">
        <v>378</v>
      </c>
      <c r="N10" s="44">
        <v>7</v>
      </c>
    </row>
    <row r="11" spans="1:14" x14ac:dyDescent="0.2">
      <c r="A11" s="40" t="s">
        <v>248</v>
      </c>
      <c r="B11" s="45">
        <v>185</v>
      </c>
      <c r="C11" s="44">
        <v>173</v>
      </c>
      <c r="D11" s="44">
        <v>20</v>
      </c>
      <c r="E11" s="44">
        <v>8</v>
      </c>
      <c r="F11" s="44">
        <v>11</v>
      </c>
      <c r="G11" s="44"/>
      <c r="H11" s="44">
        <v>5</v>
      </c>
      <c r="I11" s="44"/>
      <c r="J11" s="44">
        <v>381</v>
      </c>
      <c r="K11" s="44">
        <v>3</v>
      </c>
      <c r="L11" s="44">
        <v>49</v>
      </c>
      <c r="M11" s="44">
        <v>47</v>
      </c>
      <c r="N11" s="44">
        <v>1</v>
      </c>
    </row>
    <row r="12" spans="1:14" x14ac:dyDescent="0.2">
      <c r="A12" s="40" t="s">
        <v>310</v>
      </c>
      <c r="B12" s="45">
        <v>9</v>
      </c>
      <c r="C12" s="44">
        <v>24</v>
      </c>
      <c r="D12" s="44">
        <v>2</v>
      </c>
      <c r="E12" s="44">
        <v>5</v>
      </c>
      <c r="F12" s="44"/>
      <c r="G12" s="44"/>
      <c r="H12" s="44"/>
      <c r="I12" s="44"/>
      <c r="J12" s="44">
        <v>25</v>
      </c>
      <c r="K12" s="44"/>
      <c r="L12" s="44">
        <v>13</v>
      </c>
      <c r="M12" s="44">
        <v>12</v>
      </c>
      <c r="N12" s="44"/>
    </row>
    <row r="13" spans="1:14" x14ac:dyDescent="0.2">
      <c r="A13" s="40" t="s">
        <v>247</v>
      </c>
      <c r="B13" s="45">
        <v>44</v>
      </c>
      <c r="C13" s="44">
        <v>22</v>
      </c>
      <c r="D13" s="44">
        <v>10</v>
      </c>
      <c r="E13" s="44">
        <v>10</v>
      </c>
      <c r="F13" s="44">
        <v>4</v>
      </c>
      <c r="G13" s="44"/>
      <c r="H13" s="44">
        <v>4</v>
      </c>
      <c r="I13" s="44"/>
      <c r="J13" s="44">
        <v>136</v>
      </c>
      <c r="K13" s="44"/>
      <c r="L13" s="44">
        <v>119</v>
      </c>
      <c r="M13" s="44">
        <v>15</v>
      </c>
      <c r="N13" s="44"/>
    </row>
    <row r="14" spans="1:14" x14ac:dyDescent="0.2">
      <c r="A14" s="40" t="s">
        <v>246</v>
      </c>
      <c r="B14" s="45">
        <v>7</v>
      </c>
      <c r="C14" s="44">
        <v>32</v>
      </c>
      <c r="D14" s="44">
        <v>1</v>
      </c>
      <c r="E14" s="44">
        <v>3</v>
      </c>
      <c r="F14" s="44"/>
      <c r="G14" s="44"/>
      <c r="H14" s="44">
        <v>2</v>
      </c>
      <c r="I14" s="44"/>
      <c r="J14" s="44">
        <v>15</v>
      </c>
      <c r="K14" s="44">
        <v>1</v>
      </c>
      <c r="L14" s="44">
        <v>19</v>
      </c>
      <c r="M14" s="44">
        <v>1</v>
      </c>
      <c r="N14" s="44"/>
    </row>
    <row r="15" spans="1:14" x14ac:dyDescent="0.2">
      <c r="A15" s="40" t="s">
        <v>245</v>
      </c>
      <c r="B15" s="45">
        <v>32</v>
      </c>
      <c r="C15" s="44">
        <v>94</v>
      </c>
      <c r="D15" s="44">
        <v>5</v>
      </c>
      <c r="E15" s="44">
        <v>19</v>
      </c>
      <c r="F15" s="44">
        <v>22</v>
      </c>
      <c r="G15" s="44">
        <v>2</v>
      </c>
      <c r="H15" s="44">
        <v>29</v>
      </c>
      <c r="I15" s="44"/>
      <c r="J15" s="44">
        <v>81</v>
      </c>
      <c r="K15" s="44">
        <v>3</v>
      </c>
      <c r="L15" s="44">
        <v>144</v>
      </c>
      <c r="M15" s="44">
        <v>8</v>
      </c>
      <c r="N15" s="44">
        <v>4</v>
      </c>
    </row>
    <row r="16" spans="1:14" x14ac:dyDescent="0.2">
      <c r="A16" s="40" t="s">
        <v>244</v>
      </c>
      <c r="B16" s="45">
        <v>132</v>
      </c>
      <c r="C16" s="44">
        <v>200</v>
      </c>
      <c r="D16" s="44">
        <v>20</v>
      </c>
      <c r="E16" s="44">
        <v>31</v>
      </c>
      <c r="F16" s="44">
        <v>25</v>
      </c>
      <c r="G16" s="44">
        <v>2</v>
      </c>
      <c r="H16" s="44">
        <v>32</v>
      </c>
      <c r="I16" s="44"/>
      <c r="J16" s="44">
        <v>203</v>
      </c>
      <c r="K16" s="44">
        <v>12</v>
      </c>
      <c r="L16" s="44">
        <v>269</v>
      </c>
      <c r="M16" s="44">
        <v>27</v>
      </c>
      <c r="N16" s="44">
        <v>11</v>
      </c>
    </row>
    <row r="17" spans="1:14" x14ac:dyDescent="0.2">
      <c r="A17" s="40" t="s">
        <v>243</v>
      </c>
      <c r="B17" s="45">
        <v>109</v>
      </c>
      <c r="C17" s="44">
        <v>147</v>
      </c>
      <c r="D17" s="44">
        <v>28</v>
      </c>
      <c r="E17" s="44">
        <v>11</v>
      </c>
      <c r="F17" s="44">
        <v>13</v>
      </c>
      <c r="G17" s="44">
        <v>1</v>
      </c>
      <c r="H17" s="44">
        <v>8</v>
      </c>
      <c r="I17" s="44">
        <v>1</v>
      </c>
      <c r="J17" s="44">
        <v>108</v>
      </c>
      <c r="K17" s="44">
        <v>7</v>
      </c>
      <c r="L17" s="44">
        <v>161</v>
      </c>
      <c r="M17" s="44">
        <v>28</v>
      </c>
      <c r="N17" s="44">
        <v>2</v>
      </c>
    </row>
    <row r="18" spans="1:14" x14ac:dyDescent="0.2">
      <c r="A18" s="40" t="s">
        <v>242</v>
      </c>
      <c r="B18" s="45">
        <v>14</v>
      </c>
      <c r="C18" s="44">
        <v>10</v>
      </c>
      <c r="D18" s="44">
        <v>1</v>
      </c>
      <c r="E18" s="44">
        <v>1</v>
      </c>
      <c r="F18" s="44"/>
      <c r="G18" s="44"/>
      <c r="H18" s="44">
        <v>1</v>
      </c>
      <c r="I18" s="44"/>
      <c r="J18" s="44">
        <v>10</v>
      </c>
      <c r="K18" s="44"/>
      <c r="L18" s="44">
        <v>32</v>
      </c>
      <c r="M18" s="44">
        <v>6</v>
      </c>
      <c r="N18" s="44">
        <v>1</v>
      </c>
    </row>
    <row r="19" spans="1:14" x14ac:dyDescent="0.2">
      <c r="A19" s="40" t="s">
        <v>241</v>
      </c>
      <c r="B19" s="45">
        <v>339</v>
      </c>
      <c r="C19" s="44">
        <v>528</v>
      </c>
      <c r="D19" s="44">
        <v>126</v>
      </c>
      <c r="E19" s="44">
        <v>85</v>
      </c>
      <c r="F19" s="44">
        <v>52</v>
      </c>
      <c r="G19" s="44">
        <v>12</v>
      </c>
      <c r="H19" s="44">
        <v>128</v>
      </c>
      <c r="I19" s="44">
        <v>6</v>
      </c>
      <c r="J19" s="44">
        <v>816</v>
      </c>
      <c r="K19" s="44">
        <v>29</v>
      </c>
      <c r="L19" s="44">
        <v>584</v>
      </c>
      <c r="M19" s="44">
        <v>280</v>
      </c>
      <c r="N19" s="44">
        <v>14</v>
      </c>
    </row>
    <row r="20" spans="1:14" x14ac:dyDescent="0.2">
      <c r="A20" s="40" t="s">
        <v>240</v>
      </c>
      <c r="B20" s="45">
        <v>235</v>
      </c>
      <c r="C20" s="44">
        <v>456</v>
      </c>
      <c r="D20" s="44">
        <v>49</v>
      </c>
      <c r="E20" s="44">
        <v>79</v>
      </c>
      <c r="F20" s="44">
        <v>44</v>
      </c>
      <c r="G20" s="44">
        <v>3</v>
      </c>
      <c r="H20" s="44">
        <v>79</v>
      </c>
      <c r="I20" s="44"/>
      <c r="J20" s="44">
        <v>524</v>
      </c>
      <c r="K20" s="44">
        <v>44</v>
      </c>
      <c r="L20" s="44">
        <v>398</v>
      </c>
      <c r="M20" s="44">
        <v>53</v>
      </c>
      <c r="N20" s="44">
        <v>9</v>
      </c>
    </row>
    <row r="21" spans="1:14" x14ac:dyDescent="0.2">
      <c r="A21" s="40" t="s">
        <v>239</v>
      </c>
      <c r="B21" s="45">
        <v>222</v>
      </c>
      <c r="C21" s="44">
        <v>358</v>
      </c>
      <c r="D21" s="44">
        <v>29</v>
      </c>
      <c r="E21" s="44">
        <v>45</v>
      </c>
      <c r="F21" s="44">
        <v>20</v>
      </c>
      <c r="G21" s="44">
        <v>2</v>
      </c>
      <c r="H21" s="44">
        <v>28</v>
      </c>
      <c r="I21" s="44">
        <v>1</v>
      </c>
      <c r="J21" s="44">
        <v>491</v>
      </c>
      <c r="K21" s="44">
        <v>15</v>
      </c>
      <c r="L21" s="44">
        <v>373</v>
      </c>
      <c r="M21" s="44">
        <v>98</v>
      </c>
      <c r="N21" s="44">
        <v>6</v>
      </c>
    </row>
    <row r="22" spans="1:14" x14ac:dyDescent="0.2">
      <c r="A22" s="40" t="s">
        <v>238</v>
      </c>
      <c r="B22" s="45">
        <v>15</v>
      </c>
      <c r="C22" s="44">
        <v>20</v>
      </c>
      <c r="D22" s="44">
        <v>3</v>
      </c>
      <c r="E22" s="44">
        <v>6</v>
      </c>
      <c r="F22" s="44">
        <v>1</v>
      </c>
      <c r="G22" s="44"/>
      <c r="H22" s="44">
        <v>5</v>
      </c>
      <c r="I22" s="44"/>
      <c r="J22" s="44">
        <v>76</v>
      </c>
      <c r="K22" s="44"/>
      <c r="L22" s="44">
        <v>133</v>
      </c>
      <c r="M22" s="44">
        <v>11</v>
      </c>
      <c r="N22" s="44">
        <v>1</v>
      </c>
    </row>
    <row r="23" spans="1:14" x14ac:dyDescent="0.2">
      <c r="A23" s="40" t="s">
        <v>237</v>
      </c>
      <c r="B23" s="45">
        <v>270</v>
      </c>
      <c r="C23" s="44">
        <v>347</v>
      </c>
      <c r="D23" s="44">
        <v>89</v>
      </c>
      <c r="E23" s="44">
        <v>84</v>
      </c>
      <c r="F23" s="44">
        <v>38</v>
      </c>
      <c r="G23" s="44">
        <v>17</v>
      </c>
      <c r="H23" s="44">
        <v>79</v>
      </c>
      <c r="I23" s="44">
        <v>4</v>
      </c>
      <c r="J23" s="44">
        <v>699</v>
      </c>
      <c r="K23" s="44">
        <v>34</v>
      </c>
      <c r="L23" s="44">
        <v>272</v>
      </c>
      <c r="M23" s="44">
        <v>144</v>
      </c>
      <c r="N23" s="44">
        <v>13</v>
      </c>
    </row>
    <row r="24" spans="1:14" x14ac:dyDescent="0.2">
      <c r="A24" s="40" t="s">
        <v>236</v>
      </c>
      <c r="B24" s="45">
        <v>11</v>
      </c>
      <c r="C24" s="44">
        <v>31</v>
      </c>
      <c r="D24" s="44">
        <v>4</v>
      </c>
      <c r="E24" s="44">
        <v>26</v>
      </c>
      <c r="F24" s="44">
        <v>3</v>
      </c>
      <c r="G24" s="44"/>
      <c r="H24" s="44">
        <v>11</v>
      </c>
      <c r="I24" s="44"/>
      <c r="J24" s="44">
        <v>61</v>
      </c>
      <c r="K24" s="44">
        <v>4</v>
      </c>
      <c r="L24" s="44">
        <v>40</v>
      </c>
      <c r="M24" s="44">
        <v>7</v>
      </c>
      <c r="N24" s="44">
        <v>3</v>
      </c>
    </row>
    <row r="25" spans="1:14" x14ac:dyDescent="0.2">
      <c r="A25" s="40" t="s">
        <v>235</v>
      </c>
      <c r="B25" s="45">
        <v>58</v>
      </c>
      <c r="C25" s="44">
        <v>248</v>
      </c>
      <c r="D25" s="44">
        <v>15</v>
      </c>
      <c r="E25" s="44">
        <v>77</v>
      </c>
      <c r="F25" s="44">
        <v>40</v>
      </c>
      <c r="G25" s="44">
        <v>6</v>
      </c>
      <c r="H25" s="44">
        <v>117</v>
      </c>
      <c r="I25" s="44">
        <v>1</v>
      </c>
      <c r="J25" s="44">
        <v>324</v>
      </c>
      <c r="K25" s="44">
        <v>28</v>
      </c>
      <c r="L25" s="44">
        <v>145</v>
      </c>
      <c r="M25" s="44">
        <v>26</v>
      </c>
      <c r="N25" s="44">
        <v>4</v>
      </c>
    </row>
    <row r="26" spans="1:14" x14ac:dyDescent="0.2">
      <c r="A26" s="40" t="s">
        <v>234</v>
      </c>
      <c r="B26" s="45">
        <v>28</v>
      </c>
      <c r="C26" s="44">
        <v>88</v>
      </c>
      <c r="D26" s="44">
        <v>12</v>
      </c>
      <c r="E26" s="44">
        <v>5</v>
      </c>
      <c r="F26" s="44">
        <v>7</v>
      </c>
      <c r="G26" s="44"/>
      <c r="H26" s="44">
        <v>10</v>
      </c>
      <c r="I26" s="44"/>
      <c r="J26" s="44">
        <v>114</v>
      </c>
      <c r="K26" s="44">
        <v>4</v>
      </c>
      <c r="L26" s="44">
        <v>3</v>
      </c>
      <c r="M26" s="44">
        <v>21</v>
      </c>
      <c r="N26" s="44">
        <v>2</v>
      </c>
    </row>
    <row r="27" spans="1:14" x14ac:dyDescent="0.2">
      <c r="A27" s="40" t="s">
        <v>232</v>
      </c>
      <c r="B27" s="45">
        <v>27</v>
      </c>
      <c r="C27" s="44">
        <v>28</v>
      </c>
      <c r="D27" s="44">
        <v>10</v>
      </c>
      <c r="E27" s="44">
        <v>13</v>
      </c>
      <c r="F27" s="44">
        <v>5</v>
      </c>
      <c r="G27" s="44"/>
      <c r="H27" s="44">
        <v>6</v>
      </c>
      <c r="I27" s="44"/>
      <c r="J27" s="44">
        <v>59</v>
      </c>
      <c r="K27" s="44">
        <v>2</v>
      </c>
      <c r="L27" s="44">
        <v>12</v>
      </c>
      <c r="M27" s="44">
        <v>40</v>
      </c>
      <c r="N27" s="44"/>
    </row>
    <row r="28" spans="1:14" x14ac:dyDescent="0.2">
      <c r="A28" s="40" t="s">
        <v>231</v>
      </c>
      <c r="B28" s="45">
        <v>50</v>
      </c>
      <c r="C28" s="44">
        <v>32</v>
      </c>
      <c r="D28" s="44">
        <v>7</v>
      </c>
      <c r="E28" s="44">
        <v>13</v>
      </c>
      <c r="F28" s="44">
        <v>2</v>
      </c>
      <c r="G28" s="44"/>
      <c r="H28" s="44">
        <v>11</v>
      </c>
      <c r="I28" s="44"/>
      <c r="J28" s="44">
        <v>131</v>
      </c>
      <c r="K28" s="44">
        <v>2</v>
      </c>
      <c r="L28" s="44">
        <v>24</v>
      </c>
      <c r="M28" s="44">
        <v>33</v>
      </c>
      <c r="N28" s="44"/>
    </row>
    <row r="29" spans="1:14" x14ac:dyDescent="0.2">
      <c r="A29" s="40" t="s">
        <v>230</v>
      </c>
      <c r="B29" s="45">
        <v>31</v>
      </c>
      <c r="C29" s="44">
        <v>56</v>
      </c>
      <c r="D29" s="44">
        <v>9</v>
      </c>
      <c r="E29" s="44">
        <v>4</v>
      </c>
      <c r="F29" s="44">
        <v>1</v>
      </c>
      <c r="G29" s="44"/>
      <c r="H29" s="44">
        <v>4</v>
      </c>
      <c r="I29" s="44"/>
      <c r="J29" s="44">
        <v>42</v>
      </c>
      <c r="K29" s="44">
        <v>1</v>
      </c>
      <c r="L29" s="44">
        <v>13</v>
      </c>
      <c r="M29" s="44">
        <v>13</v>
      </c>
      <c r="N29" s="44">
        <v>1</v>
      </c>
    </row>
    <row r="30" spans="1:14" x14ac:dyDescent="0.2">
      <c r="A30" s="40" t="s">
        <v>229</v>
      </c>
      <c r="B30" s="45">
        <v>25</v>
      </c>
      <c r="C30" s="44">
        <v>21</v>
      </c>
      <c r="D30" s="44">
        <v>4</v>
      </c>
      <c r="E30" s="44">
        <v>10</v>
      </c>
      <c r="F30" s="44">
        <v>2</v>
      </c>
      <c r="G30" s="44"/>
      <c r="H30" s="44">
        <v>1</v>
      </c>
      <c r="I30" s="44"/>
      <c r="J30" s="44">
        <v>87</v>
      </c>
      <c r="K30" s="44"/>
      <c r="L30" s="44">
        <v>10</v>
      </c>
      <c r="M30" s="44">
        <v>18</v>
      </c>
      <c r="N30" s="44"/>
    </row>
    <row r="31" spans="1:14" x14ac:dyDescent="0.2">
      <c r="A31" s="40" t="s">
        <v>228</v>
      </c>
      <c r="B31" s="45">
        <v>22</v>
      </c>
      <c r="C31" s="44">
        <v>34</v>
      </c>
      <c r="D31" s="44">
        <v>4</v>
      </c>
      <c r="E31" s="44">
        <v>4</v>
      </c>
      <c r="F31" s="44">
        <v>1</v>
      </c>
      <c r="G31" s="44"/>
      <c r="H31" s="44">
        <v>1</v>
      </c>
      <c r="I31" s="44"/>
      <c r="J31" s="44">
        <v>166</v>
      </c>
      <c r="K31" s="44"/>
      <c r="L31" s="44">
        <v>11</v>
      </c>
      <c r="M31" s="44">
        <v>21</v>
      </c>
      <c r="N31" s="44"/>
    </row>
    <row r="32" spans="1:14" x14ac:dyDescent="0.2">
      <c r="A32" s="40" t="s">
        <v>227</v>
      </c>
      <c r="B32" s="45">
        <v>70</v>
      </c>
      <c r="C32" s="44">
        <v>38</v>
      </c>
      <c r="D32" s="44">
        <v>14</v>
      </c>
      <c r="E32" s="44">
        <v>11</v>
      </c>
      <c r="F32" s="44"/>
      <c r="G32" s="44"/>
      <c r="H32" s="44">
        <v>8</v>
      </c>
      <c r="I32" s="44"/>
      <c r="J32" s="44">
        <v>107</v>
      </c>
      <c r="K32" s="44">
        <v>1</v>
      </c>
      <c r="L32" s="44">
        <v>16</v>
      </c>
      <c r="M32" s="44">
        <v>54</v>
      </c>
      <c r="N32" s="44"/>
    </row>
    <row r="33" spans="1:14" x14ac:dyDescent="0.2">
      <c r="A33" s="40" t="s">
        <v>226</v>
      </c>
      <c r="B33" s="45">
        <v>32</v>
      </c>
      <c r="C33" s="44">
        <v>17</v>
      </c>
      <c r="D33" s="44">
        <v>4</v>
      </c>
      <c r="E33" s="44">
        <v>24</v>
      </c>
      <c r="F33" s="44">
        <v>2</v>
      </c>
      <c r="G33" s="44"/>
      <c r="H33" s="44">
        <v>10</v>
      </c>
      <c r="I33" s="44"/>
      <c r="J33" s="44">
        <v>53</v>
      </c>
      <c r="K33" s="44"/>
      <c r="L33" s="44">
        <v>1</v>
      </c>
      <c r="M33" s="44">
        <v>83</v>
      </c>
      <c r="N33" s="44"/>
    </row>
    <row r="34" spans="1:14" x14ac:dyDescent="0.2">
      <c r="A34" s="40" t="s">
        <v>224</v>
      </c>
      <c r="B34" s="45">
        <v>137</v>
      </c>
      <c r="C34" s="44">
        <v>158</v>
      </c>
      <c r="D34" s="44">
        <v>51</v>
      </c>
      <c r="E34" s="44">
        <v>35</v>
      </c>
      <c r="F34" s="44">
        <v>6</v>
      </c>
      <c r="G34" s="44"/>
      <c r="H34" s="44">
        <v>41</v>
      </c>
      <c r="I34" s="44"/>
      <c r="J34" s="44">
        <v>513</v>
      </c>
      <c r="K34" s="44">
        <v>9</v>
      </c>
      <c r="L34" s="44">
        <v>146</v>
      </c>
      <c r="M34" s="44">
        <v>104</v>
      </c>
      <c r="N34" s="44"/>
    </row>
    <row r="35" spans="1:14" x14ac:dyDescent="0.2">
      <c r="A35" s="40" t="s">
        <v>222</v>
      </c>
      <c r="B35" s="45">
        <v>157</v>
      </c>
      <c r="C35" s="44">
        <v>243</v>
      </c>
      <c r="D35" s="44">
        <v>36</v>
      </c>
      <c r="E35" s="44">
        <v>40</v>
      </c>
      <c r="F35" s="44">
        <v>11</v>
      </c>
      <c r="G35" s="44">
        <v>3</v>
      </c>
      <c r="H35" s="44">
        <v>41</v>
      </c>
      <c r="I35" s="44">
        <v>1</v>
      </c>
      <c r="J35" s="44">
        <v>773</v>
      </c>
      <c r="K35" s="44">
        <v>1</v>
      </c>
      <c r="L35" s="44">
        <v>83</v>
      </c>
      <c r="M35" s="44">
        <v>122</v>
      </c>
      <c r="N35" s="44"/>
    </row>
    <row r="36" spans="1:14" x14ac:dyDescent="0.2">
      <c r="A36" s="40" t="s">
        <v>221</v>
      </c>
      <c r="B36" s="45">
        <v>264</v>
      </c>
      <c r="C36" s="44">
        <v>350</v>
      </c>
      <c r="D36" s="44">
        <v>43</v>
      </c>
      <c r="E36" s="44">
        <v>102</v>
      </c>
      <c r="F36" s="44">
        <v>64</v>
      </c>
      <c r="G36" s="44">
        <v>3</v>
      </c>
      <c r="H36" s="44">
        <v>64</v>
      </c>
      <c r="I36" s="44"/>
      <c r="J36" s="44">
        <v>979</v>
      </c>
      <c r="K36" s="44">
        <v>29</v>
      </c>
      <c r="L36" s="44">
        <v>614</v>
      </c>
      <c r="M36" s="44">
        <v>165</v>
      </c>
      <c r="N36" s="44">
        <v>4</v>
      </c>
    </row>
    <row r="37" spans="1:14" x14ac:dyDescent="0.2">
      <c r="A37" s="40" t="s">
        <v>220</v>
      </c>
      <c r="B37" s="45">
        <v>19</v>
      </c>
      <c r="C37" s="44">
        <v>12</v>
      </c>
      <c r="D37" s="44">
        <v>7</v>
      </c>
      <c r="E37" s="44">
        <v>6</v>
      </c>
      <c r="F37" s="44">
        <v>1</v>
      </c>
      <c r="G37" s="44">
        <v>1</v>
      </c>
      <c r="H37" s="44">
        <v>4</v>
      </c>
      <c r="I37" s="44"/>
      <c r="J37" s="44">
        <v>98</v>
      </c>
      <c r="K37" s="44">
        <v>1</v>
      </c>
      <c r="L37" s="44">
        <v>26</v>
      </c>
      <c r="M37" s="44">
        <v>11</v>
      </c>
      <c r="N37" s="44"/>
    </row>
    <row r="38" spans="1:14" x14ac:dyDescent="0.2">
      <c r="A38" s="40" t="s">
        <v>219</v>
      </c>
      <c r="B38" s="45">
        <v>145</v>
      </c>
      <c r="C38" s="44">
        <v>116</v>
      </c>
      <c r="D38" s="44">
        <v>15</v>
      </c>
      <c r="E38" s="44">
        <v>27</v>
      </c>
      <c r="F38" s="44">
        <v>26</v>
      </c>
      <c r="G38" s="44">
        <v>3</v>
      </c>
      <c r="H38" s="44">
        <v>26</v>
      </c>
      <c r="I38" s="44"/>
      <c r="J38" s="44">
        <v>267</v>
      </c>
      <c r="K38" s="44">
        <v>4</v>
      </c>
      <c r="L38" s="44">
        <v>93</v>
      </c>
      <c r="M38" s="44">
        <v>31</v>
      </c>
      <c r="N38" s="44">
        <v>8</v>
      </c>
    </row>
    <row r="39" spans="1:14" ht="16" thickBot="1" x14ac:dyDescent="0.25">
      <c r="A39" s="39" t="s">
        <v>218</v>
      </c>
      <c r="B39" s="45">
        <v>14</v>
      </c>
      <c r="C39" s="44">
        <v>48</v>
      </c>
      <c r="D39" s="44">
        <v>6</v>
      </c>
      <c r="E39" s="44">
        <v>4</v>
      </c>
      <c r="F39" s="44">
        <v>4</v>
      </c>
      <c r="G39" s="44"/>
      <c r="H39" s="44">
        <v>2</v>
      </c>
      <c r="I39" s="44"/>
      <c r="J39" s="44">
        <v>62</v>
      </c>
      <c r="K39" s="44"/>
      <c r="L39" s="44">
        <v>16</v>
      </c>
      <c r="M39" s="44">
        <v>1</v>
      </c>
      <c r="N39" s="4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4"/>
  <sheetViews>
    <sheetView topLeftCell="A70" workbookViewId="0">
      <selection activeCell="G71" sqref="G71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thickBot="1" x14ac:dyDescent="0.25">
      <c r="A2" s="20">
        <v>2110</v>
      </c>
      <c r="B2" s="21" t="s">
        <v>11</v>
      </c>
      <c r="C2" s="22">
        <v>19</v>
      </c>
    </row>
    <row r="3" spans="1:3" ht="22.5" customHeight="1" thickBot="1" x14ac:dyDescent="0.25">
      <c r="A3" s="20">
        <v>2120</v>
      </c>
      <c r="B3" s="21" t="s">
        <v>12</v>
      </c>
      <c r="C3" s="22">
        <v>5171</v>
      </c>
    </row>
    <row r="4" spans="1:3" ht="22.5" customHeight="1" thickBot="1" x14ac:dyDescent="0.25">
      <c r="A4" s="20">
        <v>2130</v>
      </c>
      <c r="B4" s="21" t="s">
        <v>13</v>
      </c>
      <c r="C4" s="22">
        <v>154</v>
      </c>
    </row>
    <row r="5" spans="1:3" ht="22.5" customHeight="1" thickBot="1" x14ac:dyDescent="0.25">
      <c r="A5" s="20">
        <v>2140</v>
      </c>
      <c r="B5" s="21" t="s">
        <v>14</v>
      </c>
      <c r="C5" s="22">
        <v>506</v>
      </c>
    </row>
    <row r="6" spans="1:3" ht="22.5" customHeight="1" thickBot="1" x14ac:dyDescent="0.25">
      <c r="A6" s="17"/>
      <c r="B6" s="18" t="s">
        <v>170</v>
      </c>
      <c r="C6" s="19">
        <f>SUM(C2,C3,C4,C5)</f>
        <v>5850</v>
      </c>
    </row>
    <row r="7" spans="1:3" ht="22.5" customHeight="1" thickBot="1" x14ac:dyDescent="0.25">
      <c r="A7" s="20">
        <v>2310</v>
      </c>
      <c r="B7" s="21" t="s">
        <v>15</v>
      </c>
      <c r="C7" s="22">
        <v>2378</v>
      </c>
    </row>
    <row r="8" spans="1:3" ht="22.5" customHeight="1" thickBot="1" x14ac:dyDescent="0.25">
      <c r="A8" s="20">
        <v>2320</v>
      </c>
      <c r="B8" s="21" t="s">
        <v>16</v>
      </c>
      <c r="C8" s="22">
        <v>194</v>
      </c>
    </row>
    <row r="9" spans="1:3" ht="22.5" customHeight="1" thickBot="1" x14ac:dyDescent="0.25">
      <c r="A9" s="20">
        <v>2330</v>
      </c>
      <c r="B9" s="21" t="s">
        <v>17</v>
      </c>
      <c r="C9" s="22">
        <v>240</v>
      </c>
    </row>
    <row r="10" spans="1:3" ht="22.5" customHeight="1" x14ac:dyDescent="0.2">
      <c r="A10" s="6">
        <v>2341</v>
      </c>
      <c r="B10" s="11" t="s">
        <v>18</v>
      </c>
      <c r="C10" s="14">
        <v>116</v>
      </c>
    </row>
    <row r="11" spans="1:3" ht="22.5" customHeight="1" x14ac:dyDescent="0.2">
      <c r="A11" s="6">
        <v>2342</v>
      </c>
      <c r="B11" s="11" t="s">
        <v>19</v>
      </c>
      <c r="C11" s="14">
        <v>344</v>
      </c>
    </row>
    <row r="12" spans="1:3" ht="22.5" customHeight="1" thickBot="1" x14ac:dyDescent="0.25">
      <c r="A12" s="6">
        <v>2343</v>
      </c>
      <c r="B12" s="11" t="s">
        <v>20</v>
      </c>
      <c r="C12" s="14">
        <v>52</v>
      </c>
    </row>
    <row r="13" spans="1:3" ht="22.5" customHeight="1" thickBot="1" x14ac:dyDescent="0.25">
      <c r="A13" s="20"/>
      <c r="B13" s="21" t="s">
        <v>171</v>
      </c>
      <c r="C13" s="22">
        <f>SUM(C10,C11,C12)</f>
        <v>512</v>
      </c>
    </row>
    <row r="14" spans="1:3" ht="22.5" customHeight="1" thickBot="1" x14ac:dyDescent="0.25">
      <c r="A14" s="20">
        <v>2350</v>
      </c>
      <c r="B14" s="21" t="s">
        <v>21</v>
      </c>
      <c r="C14" s="22">
        <v>200</v>
      </c>
    </row>
    <row r="15" spans="1:3" ht="22.5" customHeight="1" thickBot="1" x14ac:dyDescent="0.25">
      <c r="A15" s="17"/>
      <c r="B15" s="18" t="s">
        <v>172</v>
      </c>
      <c r="C15" s="19">
        <f>SUM(C7,C8,C9,C13,C14)</f>
        <v>3524</v>
      </c>
    </row>
    <row r="16" spans="1:3" ht="22.5" customHeight="1" x14ac:dyDescent="0.2">
      <c r="A16" s="6">
        <v>2411</v>
      </c>
      <c r="B16" s="11" t="s">
        <v>22</v>
      </c>
      <c r="C16" s="14">
        <v>13</v>
      </c>
    </row>
    <row r="17" spans="1:3" ht="22.5" customHeight="1" x14ac:dyDescent="0.2">
      <c r="A17" s="6">
        <v>2412</v>
      </c>
      <c r="B17" s="11" t="s">
        <v>23</v>
      </c>
      <c r="C17" s="14">
        <v>135</v>
      </c>
    </row>
    <row r="18" spans="1:3" ht="22.5" customHeight="1" x14ac:dyDescent="0.2">
      <c r="A18" s="6">
        <v>2413</v>
      </c>
      <c r="B18" s="11" t="s">
        <v>24</v>
      </c>
      <c r="C18" s="14">
        <v>298</v>
      </c>
    </row>
    <row r="19" spans="1:3" ht="22.5" customHeight="1" x14ac:dyDescent="0.2">
      <c r="A19" s="6">
        <v>2414</v>
      </c>
      <c r="B19" s="11" t="s">
        <v>25</v>
      </c>
      <c r="C19" s="14">
        <v>55</v>
      </c>
    </row>
    <row r="20" spans="1:3" ht="22.5" customHeight="1" x14ac:dyDescent="0.2">
      <c r="A20" s="6">
        <v>2415</v>
      </c>
      <c r="B20" s="11" t="s">
        <v>26</v>
      </c>
      <c r="C20" s="14">
        <v>2</v>
      </c>
    </row>
    <row r="21" spans="1:3" ht="22.5" customHeight="1" thickBot="1" x14ac:dyDescent="0.25">
      <c r="A21" s="6">
        <v>2419</v>
      </c>
      <c r="B21" s="11" t="s">
        <v>27</v>
      </c>
      <c r="C21" s="14">
        <v>107</v>
      </c>
    </row>
    <row r="22" spans="1:3" ht="22.5" customHeight="1" thickBot="1" x14ac:dyDescent="0.25">
      <c r="A22" s="20"/>
      <c r="B22" s="21" t="s">
        <v>165</v>
      </c>
      <c r="C22" s="22">
        <f>SUM(C16,C17,C18,C19,C20,C21)</f>
        <v>610</v>
      </c>
    </row>
    <row r="23" spans="1:3" ht="22.5" customHeight="1" x14ac:dyDescent="0.2">
      <c r="A23" s="6">
        <v>2421</v>
      </c>
      <c r="B23" s="11" t="s">
        <v>28</v>
      </c>
      <c r="C23" s="14">
        <v>1</v>
      </c>
    </row>
    <row r="24" spans="1:3" ht="22.5" customHeight="1" x14ac:dyDescent="0.2">
      <c r="A24" s="6">
        <v>2422</v>
      </c>
      <c r="B24" s="11" t="s">
        <v>29</v>
      </c>
      <c r="C24" s="14">
        <v>17</v>
      </c>
    </row>
    <row r="25" spans="1:3" ht="22.5" customHeight="1" x14ac:dyDescent="0.2">
      <c r="A25" s="6">
        <v>2423</v>
      </c>
      <c r="B25" s="11" t="s">
        <v>30</v>
      </c>
      <c r="C25" s="14">
        <v>76</v>
      </c>
    </row>
    <row r="26" spans="1:3" ht="22.5" customHeight="1" x14ac:dyDescent="0.2">
      <c r="A26" s="6">
        <v>2424</v>
      </c>
      <c r="B26" s="11" t="s">
        <v>31</v>
      </c>
      <c r="C26" s="14">
        <v>31</v>
      </c>
    </row>
    <row r="27" spans="1:3" ht="22.5" customHeight="1" x14ac:dyDescent="0.2">
      <c r="A27" s="6">
        <v>2425</v>
      </c>
      <c r="B27" s="11" t="s">
        <v>32</v>
      </c>
      <c r="C27" s="14">
        <v>5</v>
      </c>
    </row>
    <row r="28" spans="1:3" ht="22.5" customHeight="1" x14ac:dyDescent="0.2">
      <c r="A28" s="6">
        <v>2427</v>
      </c>
      <c r="B28" s="11" t="s">
        <v>33</v>
      </c>
      <c r="C28" s="14">
        <v>81</v>
      </c>
    </row>
    <row r="29" spans="1:3" ht="22.5" customHeight="1" thickBot="1" x14ac:dyDescent="0.25">
      <c r="A29" s="6">
        <v>2429</v>
      </c>
      <c r="B29" s="11" t="s">
        <v>34</v>
      </c>
      <c r="C29" s="14">
        <v>80</v>
      </c>
    </row>
    <row r="30" spans="1:3" ht="22.5" customHeight="1" thickBot="1" x14ac:dyDescent="0.25">
      <c r="A30" s="20"/>
      <c r="B30" s="21" t="s">
        <v>149</v>
      </c>
      <c r="C30" s="22">
        <f>SUM(C23,C24,C25,C26,C27,C28,C29)</f>
        <v>291</v>
      </c>
    </row>
    <row r="31" spans="1:3" ht="22.5" customHeight="1" x14ac:dyDescent="0.2">
      <c r="A31" s="6">
        <v>2431</v>
      </c>
      <c r="B31" s="11" t="s">
        <v>143</v>
      </c>
      <c r="C31" s="14">
        <v>2</v>
      </c>
    </row>
    <row r="32" spans="1:3" ht="22.5" customHeight="1" x14ac:dyDescent="0.2">
      <c r="A32" s="6">
        <v>2432</v>
      </c>
      <c r="B32" s="11" t="s">
        <v>35</v>
      </c>
      <c r="C32" s="14">
        <v>5</v>
      </c>
    </row>
    <row r="33" spans="1:3" ht="22.5" customHeight="1" x14ac:dyDescent="0.2">
      <c r="A33" s="6">
        <v>2433</v>
      </c>
      <c r="B33" s="11" t="s">
        <v>36</v>
      </c>
      <c r="C33" s="14">
        <v>17</v>
      </c>
    </row>
    <row r="34" spans="1:3" ht="22.5" customHeight="1" x14ac:dyDescent="0.2">
      <c r="A34" s="6">
        <v>2434</v>
      </c>
      <c r="B34" s="11" t="s">
        <v>37</v>
      </c>
      <c r="C34" s="14">
        <v>6</v>
      </c>
    </row>
    <row r="35" spans="1:3" ht="22.5" customHeight="1" x14ac:dyDescent="0.2">
      <c r="A35" s="6">
        <v>2435</v>
      </c>
      <c r="B35" s="11" t="s">
        <v>150</v>
      </c>
      <c r="C35" s="14">
        <v>2</v>
      </c>
    </row>
    <row r="36" spans="1:3" ht="22.5" customHeight="1" thickBot="1" x14ac:dyDescent="0.25">
      <c r="A36" s="6">
        <v>2439</v>
      </c>
      <c r="B36" s="11" t="s">
        <v>38</v>
      </c>
      <c r="C36" s="14">
        <v>184</v>
      </c>
    </row>
    <row r="37" spans="1:3" ht="22.5" customHeight="1" thickBot="1" x14ac:dyDescent="0.25">
      <c r="A37" s="20"/>
      <c r="B37" s="21" t="s">
        <v>168</v>
      </c>
      <c r="C37" s="22">
        <f>SUM(C31,C32,C33,C34,C35,C36)</f>
        <v>216</v>
      </c>
    </row>
    <row r="38" spans="1:3" ht="22.5" customHeight="1" x14ac:dyDescent="0.2">
      <c r="A38" s="6">
        <v>2441</v>
      </c>
      <c r="B38" s="11" t="s">
        <v>39</v>
      </c>
      <c r="C38" s="14">
        <v>6</v>
      </c>
    </row>
    <row r="39" spans="1:3" ht="22.5" customHeight="1" x14ac:dyDescent="0.2">
      <c r="A39" s="6">
        <v>2442</v>
      </c>
      <c r="B39" s="11" t="s">
        <v>40</v>
      </c>
      <c r="C39" s="14">
        <v>176</v>
      </c>
    </row>
    <row r="40" spans="1:3" ht="22.5" customHeight="1" x14ac:dyDescent="0.2">
      <c r="A40" s="6">
        <v>2443</v>
      </c>
      <c r="B40" s="11" t="s">
        <v>41</v>
      </c>
      <c r="C40" s="14">
        <v>1</v>
      </c>
    </row>
    <row r="41" spans="1:3" ht="22.5" customHeight="1" thickBot="1" x14ac:dyDescent="0.25">
      <c r="A41" s="6">
        <v>2449</v>
      </c>
      <c r="B41" s="11" t="s">
        <v>42</v>
      </c>
      <c r="C41" s="14">
        <v>790</v>
      </c>
    </row>
    <row r="42" spans="1:3" ht="22.5" customHeight="1" thickBot="1" x14ac:dyDescent="0.25">
      <c r="A42" s="20"/>
      <c r="B42" s="21" t="s">
        <v>166</v>
      </c>
      <c r="C42" s="22">
        <f>SUM(C38,C39,C40,C41)</f>
        <v>973</v>
      </c>
    </row>
    <row r="43" spans="1:3" ht="22.5" customHeight="1" x14ac:dyDescent="0.2">
      <c r="A43" s="6">
        <v>2452</v>
      </c>
      <c r="B43" s="11" t="s">
        <v>43</v>
      </c>
      <c r="C43" s="14">
        <v>6</v>
      </c>
    </row>
    <row r="44" spans="1:3" ht="22.5" customHeight="1" x14ac:dyDescent="0.2">
      <c r="A44" s="6">
        <v>2453</v>
      </c>
      <c r="B44" s="11" t="s">
        <v>44</v>
      </c>
      <c r="C44" s="14">
        <v>6</v>
      </c>
    </row>
    <row r="45" spans="1:3" ht="22.5" customHeight="1" x14ac:dyDescent="0.2">
      <c r="A45" s="6">
        <v>2454</v>
      </c>
      <c r="B45" s="11" t="s">
        <v>107</v>
      </c>
      <c r="C45" s="14">
        <v>2</v>
      </c>
    </row>
    <row r="46" spans="1:3" ht="22.5" customHeight="1" thickBot="1" x14ac:dyDescent="0.25">
      <c r="A46" s="6">
        <v>2459</v>
      </c>
      <c r="B46" s="11" t="s">
        <v>45</v>
      </c>
      <c r="C46" s="14">
        <v>29</v>
      </c>
    </row>
    <row r="47" spans="1:3" ht="22.5" customHeight="1" thickBot="1" x14ac:dyDescent="0.25">
      <c r="A47" s="20"/>
      <c r="B47" s="21" t="s">
        <v>173</v>
      </c>
      <c r="C47" s="22">
        <f>SUM(C43,C44,C45,C46)</f>
        <v>43</v>
      </c>
    </row>
    <row r="48" spans="1:3" ht="22.5" customHeight="1" thickBot="1" x14ac:dyDescent="0.25">
      <c r="A48" s="20">
        <v>2460</v>
      </c>
      <c r="B48" s="21" t="s">
        <v>46</v>
      </c>
      <c r="C48" s="22">
        <v>13</v>
      </c>
    </row>
    <row r="49" spans="1:3" ht="22.5" customHeight="1" thickBot="1" x14ac:dyDescent="0.25">
      <c r="A49" s="20">
        <v>2490</v>
      </c>
      <c r="B49" s="21" t="s">
        <v>47</v>
      </c>
      <c r="C49" s="22">
        <v>76</v>
      </c>
    </row>
    <row r="50" spans="1:3" ht="22.5" customHeight="1" thickBot="1" x14ac:dyDescent="0.25">
      <c r="A50" s="17"/>
      <c r="B50" s="18" t="s">
        <v>174</v>
      </c>
      <c r="C50" s="19">
        <f>SUM(C22,C30,C37,C42,C47,C48,C49)</f>
        <v>2222</v>
      </c>
    </row>
    <row r="51" spans="1:3" ht="22.5" customHeight="1" x14ac:dyDescent="0.2">
      <c r="A51" s="6">
        <v>2611</v>
      </c>
      <c r="B51" s="11" t="s">
        <v>50</v>
      </c>
      <c r="C51" s="14">
        <v>29</v>
      </c>
    </row>
    <row r="52" spans="1:3" ht="22.5" customHeight="1" x14ac:dyDescent="0.2">
      <c r="A52" s="6">
        <v>2612</v>
      </c>
      <c r="B52" s="11" t="s">
        <v>51</v>
      </c>
      <c r="C52" s="14">
        <v>31</v>
      </c>
    </row>
    <row r="53" spans="1:3" ht="22.5" customHeight="1" x14ac:dyDescent="0.2">
      <c r="A53" s="6">
        <v>2613</v>
      </c>
      <c r="B53" s="11" t="s">
        <v>109</v>
      </c>
      <c r="C53" s="14">
        <v>11</v>
      </c>
    </row>
    <row r="54" spans="1:3" ht="22.5" customHeight="1" x14ac:dyDescent="0.2">
      <c r="A54" s="6">
        <v>2614</v>
      </c>
      <c r="B54" s="11" t="s">
        <v>110</v>
      </c>
      <c r="C54" s="14">
        <v>4</v>
      </c>
    </row>
    <row r="55" spans="1:3" ht="22.5" customHeight="1" x14ac:dyDescent="0.2">
      <c r="A55" s="6">
        <v>2615</v>
      </c>
      <c r="B55" s="11" t="s">
        <v>52</v>
      </c>
      <c r="C55" s="14">
        <v>14</v>
      </c>
    </row>
    <row r="56" spans="1:3" ht="22.5" customHeight="1" x14ac:dyDescent="0.2">
      <c r="A56" s="6">
        <v>2616</v>
      </c>
      <c r="B56" s="11" t="s">
        <v>53</v>
      </c>
      <c r="C56" s="14">
        <v>171</v>
      </c>
    </row>
    <row r="57" spans="1:3" ht="22.5" customHeight="1" thickBot="1" x14ac:dyDescent="0.25">
      <c r="A57" s="6">
        <v>2619</v>
      </c>
      <c r="B57" s="11" t="s">
        <v>111</v>
      </c>
      <c r="C57" s="14">
        <v>138</v>
      </c>
    </row>
    <row r="58" spans="1:3" ht="22.5" customHeight="1" thickBot="1" x14ac:dyDescent="0.25">
      <c r="A58" s="20"/>
      <c r="B58" s="21" t="s">
        <v>49</v>
      </c>
      <c r="C58" s="22">
        <f>SUM(C51,C52,C53,C54,C55,C56,C57)</f>
        <v>398</v>
      </c>
    </row>
    <row r="59" spans="1:3" ht="22.5" customHeight="1" thickBot="1" x14ac:dyDescent="0.25">
      <c r="A59" s="20">
        <v>2630</v>
      </c>
      <c r="B59" s="21" t="s">
        <v>58</v>
      </c>
      <c r="C59" s="22">
        <v>3</v>
      </c>
    </row>
    <row r="60" spans="1:3" ht="22.5" customHeight="1" x14ac:dyDescent="0.2">
      <c r="A60" s="6">
        <v>2641</v>
      </c>
      <c r="B60" s="11" t="s">
        <v>60</v>
      </c>
      <c r="C60" s="14">
        <v>26</v>
      </c>
    </row>
    <row r="61" spans="1:3" ht="22.5" customHeight="1" x14ac:dyDescent="0.2">
      <c r="A61" s="6">
        <v>2642</v>
      </c>
      <c r="B61" s="11" t="s">
        <v>61</v>
      </c>
      <c r="C61" s="14">
        <v>51</v>
      </c>
    </row>
    <row r="62" spans="1:3" ht="22.5" customHeight="1" x14ac:dyDescent="0.2">
      <c r="A62" s="6">
        <v>2643</v>
      </c>
      <c r="B62" s="11" t="s">
        <v>115</v>
      </c>
      <c r="C62" s="14">
        <v>2</v>
      </c>
    </row>
    <row r="63" spans="1:3" ht="22.5" customHeight="1" x14ac:dyDescent="0.2">
      <c r="A63" s="6">
        <v>2644</v>
      </c>
      <c r="B63" s="11" t="s">
        <v>62</v>
      </c>
      <c r="C63" s="14">
        <v>753</v>
      </c>
    </row>
    <row r="64" spans="1:3" ht="22.5" customHeight="1" thickBot="1" x14ac:dyDescent="0.25">
      <c r="A64" s="6">
        <v>2646</v>
      </c>
      <c r="B64" s="11" t="s">
        <v>116</v>
      </c>
      <c r="C64" s="14">
        <v>4</v>
      </c>
    </row>
    <row r="65" spans="1:3" ht="22.5" customHeight="1" thickBot="1" x14ac:dyDescent="0.25">
      <c r="A65" s="20"/>
      <c r="B65" s="21" t="s">
        <v>59</v>
      </c>
      <c r="C65" s="22">
        <f>SUM(C60,C61,C62,C63,C64)</f>
        <v>836</v>
      </c>
    </row>
    <row r="66" spans="1:3" ht="22.5" customHeight="1" x14ac:dyDescent="0.2">
      <c r="A66" s="6">
        <v>2661</v>
      </c>
      <c r="B66" s="11" t="s">
        <v>119</v>
      </c>
      <c r="C66" s="14">
        <v>40</v>
      </c>
    </row>
    <row r="67" spans="1:3" ht="22.5" customHeight="1" x14ac:dyDescent="0.2">
      <c r="A67" s="6">
        <v>2662</v>
      </c>
      <c r="B67" s="11" t="s">
        <v>120</v>
      </c>
      <c r="C67" s="14">
        <v>3</v>
      </c>
    </row>
    <row r="68" spans="1:3" ht="22.5" customHeight="1" x14ac:dyDescent="0.2">
      <c r="A68" s="6">
        <v>2663</v>
      </c>
      <c r="B68" s="11" t="s">
        <v>121</v>
      </c>
      <c r="C68" s="14">
        <v>8</v>
      </c>
    </row>
    <row r="69" spans="1:3" ht="22.5" customHeight="1" x14ac:dyDescent="0.2">
      <c r="A69" s="6">
        <v>2665</v>
      </c>
      <c r="B69" s="11" t="s">
        <v>65</v>
      </c>
      <c r="C69" s="14">
        <v>113</v>
      </c>
    </row>
    <row r="70" spans="1:3" ht="22.5" customHeight="1" thickBot="1" x14ac:dyDescent="0.25">
      <c r="A70" s="6">
        <v>2667</v>
      </c>
      <c r="B70" s="11" t="s">
        <v>66</v>
      </c>
      <c r="C70" s="14">
        <v>45</v>
      </c>
    </row>
    <row r="71" spans="1:3" ht="22.5" customHeight="1" thickBot="1" x14ac:dyDescent="0.25">
      <c r="A71" s="20"/>
      <c r="B71" s="21" t="s">
        <v>118</v>
      </c>
      <c r="C71" s="22">
        <f>SUM(C66,C67,C68,C69,C70)</f>
        <v>209</v>
      </c>
    </row>
    <row r="72" spans="1:3" ht="22.5" customHeight="1" thickBot="1" x14ac:dyDescent="0.25">
      <c r="A72" s="20">
        <v>2670</v>
      </c>
      <c r="B72" s="21" t="s">
        <v>123</v>
      </c>
      <c r="C72" s="22">
        <v>21</v>
      </c>
    </row>
    <row r="73" spans="1:3" ht="22.5" customHeight="1" thickBot="1" x14ac:dyDescent="0.25">
      <c r="A73" s="17"/>
      <c r="B73" s="18" t="s">
        <v>48</v>
      </c>
      <c r="C73" s="19">
        <f>SUM(C58,C59,C65,C71,C72)</f>
        <v>1467</v>
      </c>
    </row>
    <row r="74" spans="1:3" ht="22.5" customHeight="1" thickBot="1" x14ac:dyDescent="0.25">
      <c r="A74" s="20">
        <v>2810</v>
      </c>
      <c r="B74" s="21" t="s">
        <v>67</v>
      </c>
      <c r="C74" s="22">
        <v>481</v>
      </c>
    </row>
    <row r="75" spans="1:3" ht="22.5" customHeight="1" thickBot="1" x14ac:dyDescent="0.25">
      <c r="A75" s="20">
        <v>2820</v>
      </c>
      <c r="B75" s="21" t="s">
        <v>68</v>
      </c>
      <c r="C75" s="22">
        <v>16</v>
      </c>
    </row>
    <row r="76" spans="1:3" ht="22.5" customHeight="1" x14ac:dyDescent="0.2">
      <c r="A76" s="6">
        <v>2831</v>
      </c>
      <c r="B76" s="11" t="s">
        <v>69</v>
      </c>
      <c r="C76" s="14">
        <v>285</v>
      </c>
    </row>
    <row r="77" spans="1:3" ht="22.5" customHeight="1" x14ac:dyDescent="0.2">
      <c r="A77" s="6">
        <v>2832</v>
      </c>
      <c r="B77" s="11" t="s">
        <v>70</v>
      </c>
      <c r="C77" s="14">
        <v>77</v>
      </c>
    </row>
    <row r="78" spans="1:3" ht="22.5" customHeight="1" thickBot="1" x14ac:dyDescent="0.25">
      <c r="A78" s="6">
        <v>2835</v>
      </c>
      <c r="B78" s="11" t="s">
        <v>72</v>
      </c>
      <c r="C78" s="14">
        <v>1</v>
      </c>
    </row>
    <row r="79" spans="1:3" ht="22.5" customHeight="1" thickBot="1" x14ac:dyDescent="0.25">
      <c r="A79" s="20"/>
      <c r="B79" s="21" t="s">
        <v>167</v>
      </c>
      <c r="C79" s="22">
        <f>SUM(C76,C77,C78)</f>
        <v>363</v>
      </c>
    </row>
    <row r="80" spans="1:3" ht="22.5" customHeight="1" thickBot="1" x14ac:dyDescent="0.25">
      <c r="A80" s="20">
        <v>2840</v>
      </c>
      <c r="B80" s="21" t="s">
        <v>73</v>
      </c>
      <c r="C80" s="22">
        <v>230</v>
      </c>
    </row>
    <row r="81" spans="1:3" ht="22.5" customHeight="1" thickBot="1" x14ac:dyDescent="0.25">
      <c r="A81" s="20">
        <v>2850</v>
      </c>
      <c r="B81" s="21" t="s">
        <v>74</v>
      </c>
      <c r="C81" s="22">
        <v>91</v>
      </c>
    </row>
    <row r="82" spans="1:3" ht="22.5" customHeight="1" thickBot="1" x14ac:dyDescent="0.25">
      <c r="A82" s="17"/>
      <c r="B82" s="18" t="s">
        <v>175</v>
      </c>
      <c r="C82" s="19">
        <f>SUM(C74,C75,C79,C80,C81)</f>
        <v>1181</v>
      </c>
    </row>
    <row r="83" spans="1:3" ht="22.5" customHeight="1" thickBot="1" x14ac:dyDescent="0.25">
      <c r="A83" s="23"/>
      <c r="B83" s="24" t="s">
        <v>178</v>
      </c>
      <c r="C83" s="25">
        <f>SUM(C6,C15,C50,C73,C82)</f>
        <v>14244</v>
      </c>
    </row>
    <row r="84" spans="1:3" s="32" customFormat="1" ht="22.5" customHeight="1" x14ac:dyDescent="0.2">
      <c r="A84" s="29"/>
      <c r="B84" s="30"/>
      <c r="C84" s="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8"/>
  <sheetViews>
    <sheetView topLeftCell="A42" workbookViewId="0">
      <selection activeCell="H8" sqref="H8"/>
    </sheetView>
  </sheetViews>
  <sheetFormatPr baseColWidth="10" defaultColWidth="7.1640625" defaultRowHeight="22.5" customHeight="1" x14ac:dyDescent="0.2"/>
  <cols>
    <col min="1" max="1" width="7.1640625" style="2"/>
    <col min="2" max="2" width="60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thickBot="1" x14ac:dyDescent="0.25">
      <c r="A2" s="20">
        <v>2110</v>
      </c>
      <c r="B2" s="21" t="s">
        <v>11</v>
      </c>
      <c r="C2" s="22">
        <v>8</v>
      </c>
    </row>
    <row r="3" spans="1:3" ht="22.5" customHeight="1" thickBot="1" x14ac:dyDescent="0.25">
      <c r="A3" s="20">
        <v>2120</v>
      </c>
      <c r="B3" s="21" t="s">
        <v>12</v>
      </c>
      <c r="C3" s="22">
        <v>4267</v>
      </c>
    </row>
    <row r="4" spans="1:3" ht="22.5" customHeight="1" thickBot="1" x14ac:dyDescent="0.25">
      <c r="A4" s="20">
        <v>2130</v>
      </c>
      <c r="B4" s="21" t="s">
        <v>13</v>
      </c>
      <c r="C4" s="22">
        <v>184</v>
      </c>
    </row>
    <row r="5" spans="1:3" ht="22.5" customHeight="1" thickBot="1" x14ac:dyDescent="0.25">
      <c r="A5" s="20">
        <v>2140</v>
      </c>
      <c r="B5" s="21" t="s">
        <v>14</v>
      </c>
      <c r="C5" s="22">
        <v>81</v>
      </c>
    </row>
    <row r="6" spans="1:3" ht="22.5" customHeight="1" thickBot="1" x14ac:dyDescent="0.25">
      <c r="A6" s="17"/>
      <c r="B6" s="18" t="s">
        <v>154</v>
      </c>
      <c r="C6" s="19">
        <f>SUM(C2,C3,C4,C5)</f>
        <v>4540</v>
      </c>
    </row>
    <row r="7" spans="1:3" ht="22.5" customHeight="1" thickBot="1" x14ac:dyDescent="0.25">
      <c r="A7" s="20">
        <v>2310</v>
      </c>
      <c r="B7" s="21" t="s">
        <v>15</v>
      </c>
      <c r="C7" s="22">
        <v>2082</v>
      </c>
    </row>
    <row r="8" spans="1:3" ht="22.5" customHeight="1" thickBot="1" x14ac:dyDescent="0.25">
      <c r="A8" s="20">
        <v>2320</v>
      </c>
      <c r="B8" s="21" t="s">
        <v>16</v>
      </c>
      <c r="C8" s="22">
        <v>328</v>
      </c>
    </row>
    <row r="9" spans="1:3" ht="22.5" customHeight="1" thickBot="1" x14ac:dyDescent="0.25">
      <c r="A9" s="20">
        <v>2330</v>
      </c>
      <c r="B9" s="21" t="s">
        <v>17</v>
      </c>
      <c r="C9" s="22">
        <v>21</v>
      </c>
    </row>
    <row r="10" spans="1:3" ht="22.5" customHeight="1" x14ac:dyDescent="0.2">
      <c r="A10" s="6">
        <v>2341</v>
      </c>
      <c r="B10" s="11" t="s">
        <v>18</v>
      </c>
      <c r="C10" s="14">
        <v>8</v>
      </c>
    </row>
    <row r="11" spans="1:3" ht="22.5" customHeight="1" x14ac:dyDescent="0.2">
      <c r="A11" s="6">
        <v>2342</v>
      </c>
      <c r="B11" s="11" t="s">
        <v>19</v>
      </c>
      <c r="C11" s="14">
        <v>466</v>
      </c>
    </row>
    <row r="12" spans="1:3" ht="22.5" customHeight="1" thickBot="1" x14ac:dyDescent="0.25">
      <c r="A12" s="6">
        <v>2343</v>
      </c>
      <c r="B12" s="11" t="s">
        <v>20</v>
      </c>
      <c r="C12" s="14">
        <v>16</v>
      </c>
    </row>
    <row r="13" spans="1:3" ht="22.5" customHeight="1" thickBot="1" x14ac:dyDescent="0.25">
      <c r="A13" s="20"/>
      <c r="B13" s="21" t="s">
        <v>171</v>
      </c>
      <c r="C13" s="22">
        <f>SUM(C10,C11,C12)</f>
        <v>490</v>
      </c>
    </row>
    <row r="14" spans="1:3" ht="22.5" customHeight="1" thickBot="1" x14ac:dyDescent="0.25">
      <c r="A14" s="20">
        <v>2350</v>
      </c>
      <c r="B14" s="21" t="s">
        <v>21</v>
      </c>
      <c r="C14" s="22">
        <v>92</v>
      </c>
    </row>
    <row r="15" spans="1:3" ht="22.5" customHeight="1" thickBot="1" x14ac:dyDescent="0.25">
      <c r="A15" s="17"/>
      <c r="B15" s="18" t="s">
        <v>172</v>
      </c>
      <c r="C15" s="19">
        <f>SUM(C7,C8,C9,C13,C14)</f>
        <v>3013</v>
      </c>
    </row>
    <row r="16" spans="1:3" ht="22.5" customHeight="1" x14ac:dyDescent="0.2">
      <c r="A16" s="6">
        <v>2411</v>
      </c>
      <c r="B16" s="11" t="s">
        <v>22</v>
      </c>
      <c r="C16" s="14">
        <v>6</v>
      </c>
    </row>
    <row r="17" spans="1:3" ht="22.5" customHeight="1" x14ac:dyDescent="0.2">
      <c r="A17" s="6">
        <v>2412</v>
      </c>
      <c r="B17" s="11" t="s">
        <v>23</v>
      </c>
      <c r="C17" s="14">
        <v>32</v>
      </c>
    </row>
    <row r="18" spans="1:3" ht="22.5" customHeight="1" x14ac:dyDescent="0.2">
      <c r="A18" s="6">
        <v>2413</v>
      </c>
      <c r="B18" s="11" t="s">
        <v>24</v>
      </c>
      <c r="C18" s="14">
        <v>121</v>
      </c>
    </row>
    <row r="19" spans="1:3" ht="22.5" customHeight="1" x14ac:dyDescent="0.2">
      <c r="A19" s="6">
        <v>2414</v>
      </c>
      <c r="B19" s="11" t="s">
        <v>25</v>
      </c>
      <c r="C19" s="14">
        <v>25</v>
      </c>
    </row>
    <row r="20" spans="1:3" ht="22.5" customHeight="1" thickBot="1" x14ac:dyDescent="0.25">
      <c r="A20" s="6">
        <v>2419</v>
      </c>
      <c r="B20" s="11" t="s">
        <v>27</v>
      </c>
      <c r="C20" s="14">
        <v>70</v>
      </c>
    </row>
    <row r="21" spans="1:3" ht="22.5" customHeight="1" thickBot="1" x14ac:dyDescent="0.25">
      <c r="A21" s="20"/>
      <c r="B21" s="21" t="s">
        <v>165</v>
      </c>
      <c r="C21" s="22">
        <f>SUM(C16,C17,C18,C19,C20)</f>
        <v>254</v>
      </c>
    </row>
    <row r="22" spans="1:3" ht="22.5" customHeight="1" x14ac:dyDescent="0.2">
      <c r="A22" s="6">
        <v>2421</v>
      </c>
      <c r="B22" s="11" t="s">
        <v>28</v>
      </c>
      <c r="C22" s="14">
        <v>26</v>
      </c>
    </row>
    <row r="23" spans="1:3" ht="22.5" customHeight="1" x14ac:dyDescent="0.2">
      <c r="A23" s="6">
        <v>2422</v>
      </c>
      <c r="B23" s="11" t="s">
        <v>29</v>
      </c>
      <c r="C23" s="14">
        <v>163</v>
      </c>
    </row>
    <row r="24" spans="1:3" ht="22.5" customHeight="1" x14ac:dyDescent="0.2">
      <c r="A24" s="6">
        <v>2423</v>
      </c>
      <c r="B24" s="11" t="s">
        <v>30</v>
      </c>
      <c r="C24" s="14">
        <v>240</v>
      </c>
    </row>
    <row r="25" spans="1:3" ht="22.5" customHeight="1" x14ac:dyDescent="0.2">
      <c r="A25" s="6">
        <v>2424</v>
      </c>
      <c r="B25" s="11" t="s">
        <v>31</v>
      </c>
      <c r="C25" s="14">
        <v>39</v>
      </c>
    </row>
    <row r="26" spans="1:3" ht="22.5" customHeight="1" x14ac:dyDescent="0.2">
      <c r="A26" s="6">
        <v>2425</v>
      </c>
      <c r="B26" s="11" t="s">
        <v>32</v>
      </c>
      <c r="C26" s="14">
        <v>3</v>
      </c>
    </row>
    <row r="27" spans="1:3" ht="22.5" customHeight="1" x14ac:dyDescent="0.2">
      <c r="A27" s="6">
        <v>2427</v>
      </c>
      <c r="B27" s="11" t="s">
        <v>33</v>
      </c>
      <c r="C27" s="14">
        <v>8</v>
      </c>
    </row>
    <row r="28" spans="1:3" ht="22.5" customHeight="1" thickBot="1" x14ac:dyDescent="0.25">
      <c r="A28" s="6">
        <v>2429</v>
      </c>
      <c r="B28" s="11" t="s">
        <v>34</v>
      </c>
      <c r="C28" s="14">
        <v>186</v>
      </c>
    </row>
    <row r="29" spans="1:3" ht="22.5" customHeight="1" thickBot="1" x14ac:dyDescent="0.25">
      <c r="A29" s="20"/>
      <c r="B29" s="21" t="s">
        <v>149</v>
      </c>
      <c r="C29" s="22">
        <f>SUM(C22,C23,C24,C25,C26,C27,C28)</f>
        <v>665</v>
      </c>
    </row>
    <row r="30" spans="1:3" ht="22.5" customHeight="1" x14ac:dyDescent="0.2">
      <c r="A30" s="6">
        <v>2431</v>
      </c>
      <c r="B30" s="11" t="s">
        <v>143</v>
      </c>
      <c r="C30" s="14">
        <v>1</v>
      </c>
    </row>
    <row r="31" spans="1:3" ht="22.5" customHeight="1" x14ac:dyDescent="0.2">
      <c r="A31" s="6">
        <v>2432</v>
      </c>
      <c r="B31" s="11" t="s">
        <v>35</v>
      </c>
      <c r="C31" s="14">
        <v>3</v>
      </c>
    </row>
    <row r="32" spans="1:3" ht="22.5" customHeight="1" x14ac:dyDescent="0.2">
      <c r="A32" s="6">
        <v>2433</v>
      </c>
      <c r="B32" s="11" t="s">
        <v>36</v>
      </c>
      <c r="C32" s="14">
        <v>11</v>
      </c>
    </row>
    <row r="33" spans="1:3" ht="22.5" customHeight="1" x14ac:dyDescent="0.2">
      <c r="A33" s="6">
        <v>2434</v>
      </c>
      <c r="B33" s="11" t="s">
        <v>37</v>
      </c>
      <c r="C33" s="14">
        <v>3</v>
      </c>
    </row>
    <row r="34" spans="1:3" ht="22.5" customHeight="1" x14ac:dyDescent="0.2">
      <c r="A34" s="6">
        <v>2435</v>
      </c>
      <c r="B34" s="11" t="s">
        <v>150</v>
      </c>
      <c r="C34" s="14">
        <v>1</v>
      </c>
    </row>
    <row r="35" spans="1:3" ht="22.5" customHeight="1" thickBot="1" x14ac:dyDescent="0.25">
      <c r="A35" s="6">
        <v>2439</v>
      </c>
      <c r="B35" s="11" t="s">
        <v>38</v>
      </c>
      <c r="C35" s="14">
        <v>47</v>
      </c>
    </row>
    <row r="36" spans="1:3" ht="22.5" customHeight="1" thickBot="1" x14ac:dyDescent="0.25">
      <c r="A36" s="20"/>
      <c r="B36" s="21" t="s">
        <v>168</v>
      </c>
      <c r="C36" s="22">
        <f>SUM(C30,C31,C32,C33,C34,C35)</f>
        <v>66</v>
      </c>
    </row>
    <row r="37" spans="1:3" ht="22.5" customHeight="1" x14ac:dyDescent="0.2">
      <c r="A37" s="6">
        <v>2441</v>
      </c>
      <c r="B37" s="11" t="s">
        <v>39</v>
      </c>
      <c r="C37" s="14">
        <v>22</v>
      </c>
    </row>
    <row r="38" spans="1:3" ht="22.5" customHeight="1" x14ac:dyDescent="0.2">
      <c r="A38" s="6">
        <v>2442</v>
      </c>
      <c r="B38" s="11" t="s">
        <v>40</v>
      </c>
      <c r="C38" s="14">
        <v>114</v>
      </c>
    </row>
    <row r="39" spans="1:3" ht="22.5" customHeight="1" x14ac:dyDescent="0.2">
      <c r="A39" s="6">
        <v>2443</v>
      </c>
      <c r="B39" s="11" t="s">
        <v>41</v>
      </c>
      <c r="C39" s="14">
        <v>1</v>
      </c>
    </row>
    <row r="40" spans="1:3" ht="22.5" customHeight="1" thickBot="1" x14ac:dyDescent="0.25">
      <c r="A40" s="6">
        <v>2449</v>
      </c>
      <c r="B40" s="11" t="s">
        <v>42</v>
      </c>
      <c r="C40" s="14">
        <v>226</v>
      </c>
    </row>
    <row r="41" spans="1:3" ht="22.5" customHeight="1" thickBot="1" x14ac:dyDescent="0.25">
      <c r="A41" s="20"/>
      <c r="B41" s="21" t="s">
        <v>166</v>
      </c>
      <c r="C41" s="22">
        <f>SUM(C37,C38,C39,C40)</f>
        <v>363</v>
      </c>
    </row>
    <row r="42" spans="1:3" ht="22.5" customHeight="1" x14ac:dyDescent="0.2">
      <c r="A42" s="6">
        <v>2451</v>
      </c>
      <c r="B42" s="11" t="s">
        <v>144</v>
      </c>
      <c r="C42" s="14">
        <v>4</v>
      </c>
    </row>
    <row r="43" spans="1:3" ht="22.5" customHeight="1" x14ac:dyDescent="0.2">
      <c r="A43" s="6">
        <v>2452</v>
      </c>
      <c r="B43" s="11" t="s">
        <v>43</v>
      </c>
      <c r="C43" s="14">
        <v>23</v>
      </c>
    </row>
    <row r="44" spans="1:3" ht="22.5" customHeight="1" x14ac:dyDescent="0.2">
      <c r="A44" s="6">
        <v>2453</v>
      </c>
      <c r="B44" s="11" t="s">
        <v>44</v>
      </c>
      <c r="C44" s="14">
        <v>15</v>
      </c>
    </row>
    <row r="45" spans="1:3" ht="22.5" customHeight="1" thickBot="1" x14ac:dyDescent="0.25">
      <c r="A45" s="6">
        <v>2459</v>
      </c>
      <c r="B45" s="11" t="s">
        <v>45</v>
      </c>
      <c r="C45" s="14">
        <v>71</v>
      </c>
    </row>
    <row r="46" spans="1:3" ht="22.5" customHeight="1" thickBot="1" x14ac:dyDescent="0.25">
      <c r="A46" s="20"/>
      <c r="B46" s="21" t="s">
        <v>173</v>
      </c>
      <c r="C46" s="22">
        <f>SUM(C42,C43,C44,C45)</f>
        <v>113</v>
      </c>
    </row>
    <row r="47" spans="1:3" ht="22.5" customHeight="1" thickBot="1" x14ac:dyDescent="0.25">
      <c r="A47" s="20">
        <v>2460</v>
      </c>
      <c r="B47" s="21" t="s">
        <v>46</v>
      </c>
      <c r="C47" s="22">
        <v>35</v>
      </c>
    </row>
    <row r="48" spans="1:3" ht="22.5" customHeight="1" thickBot="1" x14ac:dyDescent="0.25">
      <c r="A48" s="20">
        <v>2490</v>
      </c>
      <c r="B48" s="21" t="s">
        <v>47</v>
      </c>
      <c r="C48" s="22">
        <v>29</v>
      </c>
    </row>
    <row r="49" spans="1:3" ht="22.5" customHeight="1" thickBot="1" x14ac:dyDescent="0.25">
      <c r="A49" s="17"/>
      <c r="B49" s="18" t="s">
        <v>174</v>
      </c>
      <c r="C49" s="19">
        <f>SUM(C21,C29,C36,C41,C46,C47,C48)</f>
        <v>1525</v>
      </c>
    </row>
    <row r="50" spans="1:3" ht="22.5" customHeight="1" thickBot="1" x14ac:dyDescent="0.25">
      <c r="A50" s="20">
        <v>2810</v>
      </c>
      <c r="B50" s="21" t="s">
        <v>67</v>
      </c>
      <c r="C50" s="22">
        <v>501</v>
      </c>
    </row>
    <row r="51" spans="1:3" ht="22.5" customHeight="1" thickBot="1" x14ac:dyDescent="0.25">
      <c r="A51" s="20">
        <v>2820</v>
      </c>
      <c r="B51" s="21" t="s">
        <v>68</v>
      </c>
      <c r="C51" s="22">
        <v>14</v>
      </c>
    </row>
    <row r="52" spans="1:3" ht="22.5" customHeight="1" x14ac:dyDescent="0.2">
      <c r="A52" s="6">
        <v>2831</v>
      </c>
      <c r="B52" s="11" t="s">
        <v>69</v>
      </c>
      <c r="C52" s="14">
        <v>56</v>
      </c>
    </row>
    <row r="53" spans="1:3" ht="22.5" customHeight="1" thickBot="1" x14ac:dyDescent="0.25">
      <c r="A53" s="6">
        <v>2832</v>
      </c>
      <c r="B53" s="11" t="s">
        <v>70</v>
      </c>
      <c r="C53" s="14">
        <v>120</v>
      </c>
    </row>
    <row r="54" spans="1:3" ht="22.5" customHeight="1" thickBot="1" x14ac:dyDescent="0.25">
      <c r="A54" s="20"/>
      <c r="B54" s="21" t="s">
        <v>167</v>
      </c>
      <c r="C54" s="22">
        <f>SUM(C52,C53)</f>
        <v>176</v>
      </c>
    </row>
    <row r="55" spans="1:3" ht="22.5" customHeight="1" thickBot="1" x14ac:dyDescent="0.25">
      <c r="A55" s="20">
        <v>2840</v>
      </c>
      <c r="B55" s="21" t="s">
        <v>73</v>
      </c>
      <c r="C55" s="22">
        <v>317</v>
      </c>
    </row>
    <row r="56" spans="1:3" ht="22.5" customHeight="1" thickBot="1" x14ac:dyDescent="0.25">
      <c r="A56" s="20">
        <v>2850</v>
      </c>
      <c r="B56" s="21" t="s">
        <v>74</v>
      </c>
      <c r="C56" s="22">
        <v>22</v>
      </c>
    </row>
    <row r="57" spans="1:3" ht="22.5" customHeight="1" thickBot="1" x14ac:dyDescent="0.25">
      <c r="A57" s="17"/>
      <c r="B57" s="18" t="s">
        <v>175</v>
      </c>
      <c r="C57" s="19">
        <f>SUM(C50,C51,C54,C55,C56)</f>
        <v>1030</v>
      </c>
    </row>
    <row r="58" spans="1:3" ht="22.5" customHeight="1" thickBot="1" x14ac:dyDescent="0.25">
      <c r="A58" s="23"/>
      <c r="B58" s="24" t="s">
        <v>178</v>
      </c>
      <c r="C58" s="25">
        <f>SUM(C6,C15,C49,C57)</f>
        <v>10108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6"/>
  <sheetViews>
    <sheetView workbookViewId="0">
      <selection activeCell="C178" sqref="C178"/>
    </sheetView>
  </sheetViews>
  <sheetFormatPr baseColWidth="10" defaultColWidth="7.1640625" defaultRowHeight="22.5" customHeight="1" x14ac:dyDescent="0.2"/>
  <cols>
    <col min="1" max="1" width="7.1640625" style="2"/>
    <col min="2" max="2" width="60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x14ac:dyDescent="0.2">
      <c r="A2" s="7">
        <v>1111</v>
      </c>
      <c r="B2" s="10" t="s">
        <v>93</v>
      </c>
      <c r="C2" s="13">
        <v>7696</v>
      </c>
    </row>
    <row r="3" spans="1:3" ht="22.5" customHeight="1" thickBot="1" x14ac:dyDescent="0.25">
      <c r="A3" s="6">
        <v>1112</v>
      </c>
      <c r="B3" s="11" t="s">
        <v>145</v>
      </c>
      <c r="C3" s="14">
        <v>2836</v>
      </c>
    </row>
    <row r="4" spans="1:3" ht="22.5" customHeight="1" thickBot="1" x14ac:dyDescent="0.25">
      <c r="A4" s="20"/>
      <c r="B4" s="21" t="s">
        <v>92</v>
      </c>
      <c r="C4" s="22">
        <f>SUM(C2,C3)</f>
        <v>10532</v>
      </c>
    </row>
    <row r="5" spans="1:3" ht="22.5" customHeight="1" thickBot="1" x14ac:dyDescent="0.25">
      <c r="A5" s="20">
        <v>1130</v>
      </c>
      <c r="B5" s="21" t="s">
        <v>189</v>
      </c>
      <c r="C5" s="22">
        <v>813</v>
      </c>
    </row>
    <row r="6" spans="1:3" ht="22.5" customHeight="1" thickBot="1" x14ac:dyDescent="0.25">
      <c r="A6" s="20">
        <v>1140</v>
      </c>
      <c r="B6" s="21" t="s">
        <v>146</v>
      </c>
      <c r="C6" s="22">
        <v>184</v>
      </c>
    </row>
    <row r="7" spans="1:3" ht="22.5" customHeight="1" thickBot="1" x14ac:dyDescent="0.25">
      <c r="A7" s="17"/>
      <c r="B7" s="18" t="s">
        <v>180</v>
      </c>
      <c r="C7" s="19">
        <f>SUM(C4,C5,C6)</f>
        <v>11529</v>
      </c>
    </row>
    <row r="8" spans="1:3" ht="22.5" customHeight="1" x14ac:dyDescent="0.2">
      <c r="A8" s="6">
        <v>1211</v>
      </c>
      <c r="B8" s="11" t="s">
        <v>181</v>
      </c>
      <c r="C8" s="14">
        <v>11188</v>
      </c>
    </row>
    <row r="9" spans="1:3" ht="22.5" customHeight="1" thickBot="1" x14ac:dyDescent="0.25">
      <c r="A9" s="6">
        <v>1212</v>
      </c>
      <c r="B9" s="11" t="s">
        <v>182</v>
      </c>
      <c r="C9" s="14">
        <v>14540</v>
      </c>
    </row>
    <row r="10" spans="1:3" ht="22.5" customHeight="1" thickBot="1" x14ac:dyDescent="0.25">
      <c r="A10" s="20"/>
      <c r="B10" s="21" t="s">
        <v>3</v>
      </c>
      <c r="C10" s="22">
        <f>SUM(C8,C9)</f>
        <v>25728</v>
      </c>
    </row>
    <row r="11" spans="1:3" ht="22.5" customHeight="1" thickBot="1" x14ac:dyDescent="0.25">
      <c r="A11" s="20">
        <v>1220</v>
      </c>
      <c r="B11" s="21" t="s">
        <v>4</v>
      </c>
      <c r="C11" s="22">
        <v>33346</v>
      </c>
    </row>
    <row r="12" spans="1:3" ht="22.5" customHeight="1" x14ac:dyDescent="0.2">
      <c r="A12" s="6">
        <v>1231</v>
      </c>
      <c r="B12" s="11" t="s">
        <v>183</v>
      </c>
      <c r="C12" s="14">
        <v>6727</v>
      </c>
    </row>
    <row r="13" spans="1:3" ht="22.5" customHeight="1" x14ac:dyDescent="0.2">
      <c r="A13" s="6">
        <v>1232</v>
      </c>
      <c r="B13" s="11" t="s">
        <v>184</v>
      </c>
      <c r="C13" s="14">
        <v>2904</v>
      </c>
    </row>
    <row r="14" spans="1:3" ht="22.5" customHeight="1" thickBot="1" x14ac:dyDescent="0.25">
      <c r="A14" s="6">
        <v>1233</v>
      </c>
      <c r="B14" s="11" t="s">
        <v>185</v>
      </c>
      <c r="C14" s="14">
        <v>3564</v>
      </c>
    </row>
    <row r="15" spans="1:3" ht="22.5" customHeight="1" thickBot="1" x14ac:dyDescent="0.25">
      <c r="A15" s="20"/>
      <c r="B15" s="21" t="s">
        <v>5</v>
      </c>
      <c r="C15" s="22">
        <f>SUM(C12,C13,C14)</f>
        <v>13195</v>
      </c>
    </row>
    <row r="16" spans="1:3" ht="22.5" customHeight="1" thickBot="1" x14ac:dyDescent="0.25">
      <c r="A16" s="20">
        <v>1240</v>
      </c>
      <c r="B16" s="21" t="s">
        <v>95</v>
      </c>
      <c r="C16" s="22">
        <v>3159</v>
      </c>
    </row>
    <row r="17" spans="1:3" ht="22.5" customHeight="1" thickBot="1" x14ac:dyDescent="0.25">
      <c r="A17" s="20">
        <v>1250</v>
      </c>
      <c r="B17" s="21" t="s">
        <v>155</v>
      </c>
      <c r="C17" s="22">
        <v>108</v>
      </c>
    </row>
    <row r="18" spans="1:3" ht="22.5" customHeight="1" thickBot="1" x14ac:dyDescent="0.25">
      <c r="A18" s="20">
        <v>1260</v>
      </c>
      <c r="B18" s="21" t="s">
        <v>147</v>
      </c>
      <c r="C18" s="22">
        <v>120</v>
      </c>
    </row>
    <row r="19" spans="1:3" ht="22.5" customHeight="1" thickBot="1" x14ac:dyDescent="0.25">
      <c r="A19" s="20">
        <v>1290</v>
      </c>
      <c r="B19" s="21" t="s">
        <v>96</v>
      </c>
      <c r="C19" s="22">
        <v>9601</v>
      </c>
    </row>
    <row r="20" spans="1:3" ht="22.5" customHeight="1" thickBot="1" x14ac:dyDescent="0.25">
      <c r="A20" s="17"/>
      <c r="B20" s="18" t="s">
        <v>139</v>
      </c>
      <c r="C20" s="19">
        <f>SUM(C10,C11,C15,C16,C17,C18,C19)</f>
        <v>85257</v>
      </c>
    </row>
    <row r="21" spans="1:3" ht="22.5" customHeight="1" thickBot="1" x14ac:dyDescent="0.25">
      <c r="A21" s="20">
        <v>1310</v>
      </c>
      <c r="B21" s="21" t="s">
        <v>6</v>
      </c>
      <c r="C21" s="22">
        <v>1209</v>
      </c>
    </row>
    <row r="22" spans="1:3" ht="22.5" customHeight="1" thickBot="1" x14ac:dyDescent="0.25">
      <c r="A22" s="20">
        <v>1320</v>
      </c>
      <c r="B22" s="21" t="s">
        <v>97</v>
      </c>
      <c r="C22" s="22">
        <v>915</v>
      </c>
    </row>
    <row r="23" spans="1:3" ht="22.5" customHeight="1" thickBot="1" x14ac:dyDescent="0.25">
      <c r="A23" s="20">
        <v>1330</v>
      </c>
      <c r="B23" s="21" t="s">
        <v>98</v>
      </c>
      <c r="C23" s="22">
        <v>656</v>
      </c>
    </row>
    <row r="24" spans="1:3" ht="22.5" customHeight="1" thickBot="1" x14ac:dyDescent="0.25">
      <c r="A24" s="20">
        <v>1340</v>
      </c>
      <c r="B24" s="21" t="s">
        <v>7</v>
      </c>
      <c r="C24" s="22">
        <v>992</v>
      </c>
    </row>
    <row r="25" spans="1:3" ht="22.5" customHeight="1" thickBot="1" x14ac:dyDescent="0.25">
      <c r="A25" s="20">
        <v>1350</v>
      </c>
      <c r="B25" s="21" t="s">
        <v>8</v>
      </c>
      <c r="C25" s="22">
        <v>11287</v>
      </c>
    </row>
    <row r="26" spans="1:3" ht="22.5" customHeight="1" thickBot="1" x14ac:dyDescent="0.25">
      <c r="A26" s="20">
        <v>1390</v>
      </c>
      <c r="B26" s="21" t="s">
        <v>9</v>
      </c>
      <c r="C26" s="22">
        <v>2329</v>
      </c>
    </row>
    <row r="27" spans="1:3" ht="22.5" customHeight="1" thickBot="1" x14ac:dyDescent="0.25">
      <c r="A27" s="17"/>
      <c r="B27" s="18" t="s">
        <v>140</v>
      </c>
      <c r="C27" s="19">
        <f>SUM(C21,C22,C23,C24,C25,C26)</f>
        <v>17388</v>
      </c>
    </row>
    <row r="28" spans="1:3" ht="22.5" customHeight="1" x14ac:dyDescent="0.2">
      <c r="A28" s="6">
        <v>1511</v>
      </c>
      <c r="B28" s="11" t="s">
        <v>99</v>
      </c>
      <c r="C28" s="14">
        <v>5902</v>
      </c>
    </row>
    <row r="29" spans="1:3" ht="22.5" customHeight="1" x14ac:dyDescent="0.2">
      <c r="A29" s="6">
        <v>1512</v>
      </c>
      <c r="B29" s="11" t="s">
        <v>157</v>
      </c>
      <c r="C29" s="14">
        <v>11065</v>
      </c>
    </row>
    <row r="30" spans="1:3" ht="22.5" customHeight="1" thickBot="1" x14ac:dyDescent="0.25">
      <c r="A30" s="6">
        <v>1513</v>
      </c>
      <c r="B30" s="11" t="s">
        <v>100</v>
      </c>
      <c r="C30" s="14">
        <v>2050</v>
      </c>
    </row>
    <row r="31" spans="1:3" ht="22.5" customHeight="1" thickBot="1" x14ac:dyDescent="0.25">
      <c r="A31" s="20"/>
      <c r="B31" s="21" t="s">
        <v>156</v>
      </c>
      <c r="C31" s="22">
        <f>SUM(C28,C29,C30)</f>
        <v>19017</v>
      </c>
    </row>
    <row r="32" spans="1:3" ht="22.5" customHeight="1" x14ac:dyDescent="0.2">
      <c r="A32" s="6">
        <v>1521</v>
      </c>
      <c r="B32" s="11" t="s">
        <v>101</v>
      </c>
      <c r="C32" s="14">
        <v>1057</v>
      </c>
    </row>
    <row r="33" spans="1:3" ht="22.5" customHeight="1" thickBot="1" x14ac:dyDescent="0.25">
      <c r="A33" s="6">
        <v>1522</v>
      </c>
      <c r="B33" s="11" t="s">
        <v>102</v>
      </c>
      <c r="C33" s="14">
        <v>3217</v>
      </c>
    </row>
    <row r="34" spans="1:3" ht="22.5" customHeight="1" thickBot="1" x14ac:dyDescent="0.25">
      <c r="A34" s="20"/>
      <c r="B34" s="21" t="s">
        <v>10</v>
      </c>
      <c r="C34" s="22">
        <f>SUM(C32,C33)</f>
        <v>4274</v>
      </c>
    </row>
    <row r="35" spans="1:3" ht="22.5" customHeight="1" thickBot="1" x14ac:dyDescent="0.25">
      <c r="A35" s="20">
        <v>1590</v>
      </c>
      <c r="B35" s="21" t="s">
        <v>103</v>
      </c>
      <c r="C35" s="22">
        <v>1689</v>
      </c>
    </row>
    <row r="36" spans="1:3" ht="22.5" customHeight="1" thickBot="1" x14ac:dyDescent="0.25">
      <c r="A36" s="17"/>
      <c r="B36" s="18" t="s">
        <v>148</v>
      </c>
      <c r="C36" s="19">
        <f>SUM(C31,C34,C35)</f>
        <v>24980</v>
      </c>
    </row>
    <row r="37" spans="1:3" ht="22.5" customHeight="1" thickBot="1" x14ac:dyDescent="0.25">
      <c r="A37" s="20">
        <v>1610</v>
      </c>
      <c r="B37" s="21" t="s">
        <v>158</v>
      </c>
      <c r="C37" s="22">
        <v>3638</v>
      </c>
    </row>
    <row r="38" spans="1:3" ht="22.5" customHeight="1" thickBot="1" x14ac:dyDescent="0.25">
      <c r="A38" s="20">
        <v>1620</v>
      </c>
      <c r="B38" s="21" t="s">
        <v>104</v>
      </c>
      <c r="C38" s="22">
        <v>100</v>
      </c>
    </row>
    <row r="39" spans="1:3" ht="22.5" customHeight="1" thickBot="1" x14ac:dyDescent="0.25">
      <c r="A39" s="20">
        <v>1630</v>
      </c>
      <c r="B39" s="21" t="s">
        <v>105</v>
      </c>
      <c r="C39" s="22">
        <v>2904</v>
      </c>
    </row>
    <row r="40" spans="1:3" ht="22.5" customHeight="1" thickBot="1" x14ac:dyDescent="0.25">
      <c r="A40" s="20">
        <v>1710</v>
      </c>
      <c r="B40" s="21" t="s">
        <v>153</v>
      </c>
      <c r="C40" s="22">
        <v>579</v>
      </c>
    </row>
    <row r="41" spans="1:3" ht="22.5" customHeight="1" thickBot="1" x14ac:dyDescent="0.25">
      <c r="A41" s="20">
        <v>1720</v>
      </c>
      <c r="B41" s="21" t="s">
        <v>188</v>
      </c>
      <c r="C41" s="22">
        <v>1369</v>
      </c>
    </row>
    <row r="42" spans="1:3" ht="22.5" customHeight="1" thickBot="1" x14ac:dyDescent="0.25">
      <c r="A42" s="17"/>
      <c r="B42" s="18" t="s">
        <v>186</v>
      </c>
      <c r="C42" s="19">
        <f>SUM(C37,C38,C39,C40,C41)</f>
        <v>8590</v>
      </c>
    </row>
    <row r="43" spans="1:3" ht="22.5" customHeight="1" thickBot="1" x14ac:dyDescent="0.25">
      <c r="A43" s="23"/>
      <c r="B43" s="24" t="s">
        <v>169</v>
      </c>
      <c r="C43" s="25">
        <f>SUM(C7,C20,C27,C36,C42)</f>
        <v>147744</v>
      </c>
    </row>
    <row r="44" spans="1:3" s="32" customFormat="1" ht="22.5" customHeight="1" thickBot="1" x14ac:dyDescent="0.25">
      <c r="A44" s="29"/>
      <c r="B44" s="30"/>
      <c r="C44" s="31"/>
    </row>
    <row r="45" spans="1:3" ht="22.5" customHeight="1" thickBot="1" x14ac:dyDescent="0.25">
      <c r="A45" s="20">
        <v>2110</v>
      </c>
      <c r="B45" s="21" t="s">
        <v>11</v>
      </c>
      <c r="C45" s="22">
        <v>8513</v>
      </c>
    </row>
    <row r="46" spans="1:3" ht="22.5" customHeight="1" thickBot="1" x14ac:dyDescent="0.25">
      <c r="A46" s="20">
        <v>2120</v>
      </c>
      <c r="B46" s="21" t="s">
        <v>12</v>
      </c>
      <c r="C46" s="22">
        <v>89844</v>
      </c>
    </row>
    <row r="47" spans="1:3" ht="22.5" customHeight="1" thickBot="1" x14ac:dyDescent="0.25">
      <c r="A47" s="20">
        <v>2130</v>
      </c>
      <c r="B47" s="21" t="s">
        <v>13</v>
      </c>
      <c r="C47" s="22">
        <v>4471</v>
      </c>
    </row>
    <row r="48" spans="1:3" ht="22.5" customHeight="1" thickBot="1" x14ac:dyDescent="0.25">
      <c r="A48" s="20">
        <v>2140</v>
      </c>
      <c r="B48" s="21" t="s">
        <v>14</v>
      </c>
      <c r="C48" s="22">
        <v>3907</v>
      </c>
    </row>
    <row r="49" spans="1:3" ht="22.5" customHeight="1" thickBot="1" x14ac:dyDescent="0.25">
      <c r="A49" s="17"/>
      <c r="B49" s="18" t="s">
        <v>170</v>
      </c>
      <c r="C49" s="19">
        <f>SUM(C45,C46,C47,C48)</f>
        <v>106735</v>
      </c>
    </row>
    <row r="50" spans="1:3" ht="22.5" customHeight="1" thickBot="1" x14ac:dyDescent="0.25">
      <c r="A50" s="20">
        <v>2310</v>
      </c>
      <c r="B50" s="21" t="s">
        <v>15</v>
      </c>
      <c r="C50" s="22">
        <v>30539</v>
      </c>
    </row>
    <row r="51" spans="1:3" ht="22.5" customHeight="1" thickBot="1" x14ac:dyDescent="0.25">
      <c r="A51" s="20">
        <v>2320</v>
      </c>
      <c r="B51" s="21" t="s">
        <v>16</v>
      </c>
      <c r="C51" s="22">
        <v>3518</v>
      </c>
    </row>
    <row r="52" spans="1:3" ht="22.5" customHeight="1" thickBot="1" x14ac:dyDescent="0.25">
      <c r="A52" s="20">
        <v>2330</v>
      </c>
      <c r="B52" s="21" t="s">
        <v>17</v>
      </c>
      <c r="C52" s="22">
        <v>4249</v>
      </c>
    </row>
    <row r="53" spans="1:3" ht="22.5" customHeight="1" x14ac:dyDescent="0.2">
      <c r="A53" s="6">
        <v>2341</v>
      </c>
      <c r="B53" s="11" t="s">
        <v>18</v>
      </c>
      <c r="C53" s="14">
        <v>1056</v>
      </c>
    </row>
    <row r="54" spans="1:3" ht="22.5" customHeight="1" x14ac:dyDescent="0.2">
      <c r="A54" s="6">
        <v>2342</v>
      </c>
      <c r="B54" s="11" t="s">
        <v>19</v>
      </c>
      <c r="C54" s="14">
        <v>1999</v>
      </c>
    </row>
    <row r="55" spans="1:3" ht="22.5" customHeight="1" thickBot="1" x14ac:dyDescent="0.25">
      <c r="A55" s="6">
        <v>2343</v>
      </c>
      <c r="B55" s="11" t="s">
        <v>20</v>
      </c>
      <c r="C55" s="14">
        <v>108</v>
      </c>
    </row>
    <row r="56" spans="1:3" ht="22.5" customHeight="1" thickBot="1" x14ac:dyDescent="0.25">
      <c r="A56" s="20"/>
      <c r="B56" s="21" t="s">
        <v>171</v>
      </c>
      <c r="C56" s="22">
        <f>SUM(C53,C54,C55)</f>
        <v>3163</v>
      </c>
    </row>
    <row r="57" spans="1:3" ht="22.5" customHeight="1" thickBot="1" x14ac:dyDescent="0.25">
      <c r="A57" s="20">
        <v>2350</v>
      </c>
      <c r="B57" s="21" t="s">
        <v>21</v>
      </c>
      <c r="C57" s="22">
        <v>894</v>
      </c>
    </row>
    <row r="58" spans="1:3" ht="22.5" customHeight="1" thickBot="1" x14ac:dyDescent="0.25">
      <c r="A58" s="20">
        <v>2380</v>
      </c>
      <c r="B58" s="21" t="s">
        <v>106</v>
      </c>
      <c r="C58" s="22">
        <v>309</v>
      </c>
    </row>
    <row r="59" spans="1:3" ht="22.5" customHeight="1" thickBot="1" x14ac:dyDescent="0.25">
      <c r="A59" s="17"/>
      <c r="B59" s="18" t="s">
        <v>172</v>
      </c>
      <c r="C59" s="19">
        <f>SUM(C50,C51,C52,C56,C57,C58)</f>
        <v>42672</v>
      </c>
    </row>
    <row r="60" spans="1:3" ht="22.5" customHeight="1" x14ac:dyDescent="0.2">
      <c r="A60" s="6">
        <v>2411</v>
      </c>
      <c r="B60" s="11" t="s">
        <v>22</v>
      </c>
      <c r="C60" s="14">
        <v>338</v>
      </c>
    </row>
    <row r="61" spans="1:3" ht="22.5" customHeight="1" x14ac:dyDescent="0.2">
      <c r="A61" s="6">
        <v>2412</v>
      </c>
      <c r="B61" s="11" t="s">
        <v>23</v>
      </c>
      <c r="C61" s="14">
        <v>1269</v>
      </c>
    </row>
    <row r="62" spans="1:3" ht="22.5" customHeight="1" x14ac:dyDescent="0.2">
      <c r="A62" s="6">
        <v>2413</v>
      </c>
      <c r="B62" s="11" t="s">
        <v>24</v>
      </c>
      <c r="C62" s="14">
        <v>3930</v>
      </c>
    </row>
    <row r="63" spans="1:3" ht="22.5" customHeight="1" x14ac:dyDescent="0.2">
      <c r="A63" s="6">
        <v>2414</v>
      </c>
      <c r="B63" s="11" t="s">
        <v>25</v>
      </c>
      <c r="C63" s="14">
        <v>3388</v>
      </c>
    </row>
    <row r="64" spans="1:3" ht="22.5" customHeight="1" x14ac:dyDescent="0.2">
      <c r="A64" s="6">
        <v>2415</v>
      </c>
      <c r="B64" s="11" t="s">
        <v>26</v>
      </c>
      <c r="C64" s="14">
        <v>496</v>
      </c>
    </row>
    <row r="65" spans="1:3" ht="22.5" customHeight="1" x14ac:dyDescent="0.2">
      <c r="A65" s="6">
        <v>2416</v>
      </c>
      <c r="B65" s="11" t="s">
        <v>141</v>
      </c>
      <c r="C65" s="14">
        <v>122</v>
      </c>
    </row>
    <row r="66" spans="1:3" ht="22.5" customHeight="1" thickBot="1" x14ac:dyDescent="0.25">
      <c r="A66" s="6">
        <v>2419</v>
      </c>
      <c r="B66" s="11" t="s">
        <v>27</v>
      </c>
      <c r="C66" s="14">
        <v>998</v>
      </c>
    </row>
    <row r="67" spans="1:3" ht="22.5" customHeight="1" thickBot="1" x14ac:dyDescent="0.25">
      <c r="A67" s="20"/>
      <c r="B67" s="21" t="s">
        <v>165</v>
      </c>
      <c r="C67" s="22">
        <f>SUM(C60,C61,C62,C63,C64,C65,C66)</f>
        <v>10541</v>
      </c>
    </row>
    <row r="68" spans="1:3" ht="22.5" customHeight="1" x14ac:dyDescent="0.2">
      <c r="A68" s="6">
        <v>2421</v>
      </c>
      <c r="B68" s="11" t="s">
        <v>28</v>
      </c>
      <c r="C68" s="14">
        <v>68</v>
      </c>
    </row>
    <row r="69" spans="1:3" ht="22.5" customHeight="1" x14ac:dyDescent="0.2">
      <c r="A69" s="6">
        <v>2422</v>
      </c>
      <c r="B69" s="11" t="s">
        <v>29</v>
      </c>
      <c r="C69" s="14">
        <v>762</v>
      </c>
    </row>
    <row r="70" spans="1:3" ht="22.5" customHeight="1" x14ac:dyDescent="0.2">
      <c r="A70" s="6">
        <v>2423</v>
      </c>
      <c r="B70" s="11" t="s">
        <v>30</v>
      </c>
      <c r="C70" s="14">
        <v>2488</v>
      </c>
    </row>
    <row r="71" spans="1:3" ht="22.5" customHeight="1" x14ac:dyDescent="0.2">
      <c r="A71" s="6">
        <v>2424</v>
      </c>
      <c r="B71" s="11" t="s">
        <v>31</v>
      </c>
      <c r="C71" s="14">
        <v>2375</v>
      </c>
    </row>
    <row r="72" spans="1:3" ht="22.5" customHeight="1" x14ac:dyDescent="0.2">
      <c r="A72" s="6">
        <v>2425</v>
      </c>
      <c r="B72" s="11" t="s">
        <v>32</v>
      </c>
      <c r="C72" s="14">
        <v>551</v>
      </c>
    </row>
    <row r="73" spans="1:3" ht="22.5" customHeight="1" x14ac:dyDescent="0.2">
      <c r="A73" s="6">
        <v>2426</v>
      </c>
      <c r="B73" s="11" t="s">
        <v>142</v>
      </c>
      <c r="C73" s="14">
        <v>106</v>
      </c>
    </row>
    <row r="74" spans="1:3" ht="22.5" customHeight="1" x14ac:dyDescent="0.2">
      <c r="A74" s="6">
        <v>2427</v>
      </c>
      <c r="B74" s="11" t="s">
        <v>33</v>
      </c>
      <c r="C74" s="14">
        <v>227</v>
      </c>
    </row>
    <row r="75" spans="1:3" ht="22.5" customHeight="1" thickBot="1" x14ac:dyDescent="0.25">
      <c r="A75" s="6">
        <v>2429</v>
      </c>
      <c r="B75" s="11" t="s">
        <v>34</v>
      </c>
      <c r="C75" s="14">
        <v>2125</v>
      </c>
    </row>
    <row r="76" spans="1:3" ht="22.5" customHeight="1" thickBot="1" x14ac:dyDescent="0.25">
      <c r="A76" s="20"/>
      <c r="B76" s="21" t="s">
        <v>149</v>
      </c>
      <c r="C76" s="22">
        <f>SUM(C68,C69,C70,C71,C72,C73,C74,C75)</f>
        <v>8702</v>
      </c>
    </row>
    <row r="77" spans="1:3" ht="22.5" customHeight="1" x14ac:dyDescent="0.2">
      <c r="A77" s="6">
        <v>2431</v>
      </c>
      <c r="B77" s="11" t="s">
        <v>143</v>
      </c>
      <c r="C77" s="14">
        <v>184</v>
      </c>
    </row>
    <row r="78" spans="1:3" ht="22.5" customHeight="1" x14ac:dyDescent="0.2">
      <c r="A78" s="6">
        <v>2432</v>
      </c>
      <c r="B78" s="11" t="s">
        <v>35</v>
      </c>
      <c r="C78" s="14">
        <v>1040</v>
      </c>
    </row>
    <row r="79" spans="1:3" ht="22.5" customHeight="1" x14ac:dyDescent="0.2">
      <c r="A79" s="6">
        <v>2433</v>
      </c>
      <c r="B79" s="11" t="s">
        <v>36</v>
      </c>
      <c r="C79" s="14">
        <v>2194</v>
      </c>
    </row>
    <row r="80" spans="1:3" ht="22.5" customHeight="1" x14ac:dyDescent="0.2">
      <c r="A80" s="6">
        <v>2434</v>
      </c>
      <c r="B80" s="11" t="s">
        <v>37</v>
      </c>
      <c r="C80" s="14">
        <v>1926</v>
      </c>
    </row>
    <row r="81" spans="1:3" ht="22.5" customHeight="1" x14ac:dyDescent="0.2">
      <c r="A81" s="6">
        <v>2435</v>
      </c>
      <c r="B81" s="11" t="s">
        <v>150</v>
      </c>
      <c r="C81" s="14">
        <v>510</v>
      </c>
    </row>
    <row r="82" spans="1:3" ht="22.5" customHeight="1" x14ac:dyDescent="0.2">
      <c r="A82" s="6">
        <v>2436</v>
      </c>
      <c r="B82" s="11" t="s">
        <v>159</v>
      </c>
      <c r="C82" s="14">
        <v>1</v>
      </c>
    </row>
    <row r="83" spans="1:3" ht="22.5" customHeight="1" thickBot="1" x14ac:dyDescent="0.25">
      <c r="A83" s="6">
        <v>2439</v>
      </c>
      <c r="B83" s="11" t="s">
        <v>38</v>
      </c>
      <c r="C83" s="14">
        <v>1905</v>
      </c>
    </row>
    <row r="84" spans="1:3" ht="22.5" customHeight="1" thickBot="1" x14ac:dyDescent="0.25">
      <c r="A84" s="20"/>
      <c r="B84" s="21" t="s">
        <v>168</v>
      </c>
      <c r="C84" s="22">
        <f>SUM(C77,C78,C79,C80,C81,C82,C83)</f>
        <v>7760</v>
      </c>
    </row>
    <row r="85" spans="1:3" ht="22.5" customHeight="1" x14ac:dyDescent="0.2">
      <c r="A85" s="6">
        <v>2441</v>
      </c>
      <c r="B85" s="11" t="s">
        <v>39</v>
      </c>
      <c r="C85" s="14">
        <v>1019</v>
      </c>
    </row>
    <row r="86" spans="1:3" ht="22.5" customHeight="1" x14ac:dyDescent="0.2">
      <c r="A86" s="6">
        <v>2442</v>
      </c>
      <c r="B86" s="11" t="s">
        <v>40</v>
      </c>
      <c r="C86" s="14">
        <v>3259</v>
      </c>
    </row>
    <row r="87" spans="1:3" ht="22.5" customHeight="1" x14ac:dyDescent="0.2">
      <c r="A87" s="6">
        <v>2443</v>
      </c>
      <c r="B87" s="11" t="s">
        <v>41</v>
      </c>
      <c r="C87" s="14">
        <v>1232</v>
      </c>
    </row>
    <row r="88" spans="1:3" ht="22.5" customHeight="1" thickBot="1" x14ac:dyDescent="0.25">
      <c r="A88" s="6">
        <v>2449</v>
      </c>
      <c r="B88" s="11" t="s">
        <v>42</v>
      </c>
      <c r="C88" s="14">
        <v>19716</v>
      </c>
    </row>
    <row r="89" spans="1:3" ht="22.5" customHeight="1" thickBot="1" x14ac:dyDescent="0.25">
      <c r="A89" s="20"/>
      <c r="B89" s="21" t="s">
        <v>166</v>
      </c>
      <c r="C89" s="22">
        <f>SUM(C85,C86,C87,C88)</f>
        <v>25226</v>
      </c>
    </row>
    <row r="90" spans="1:3" ht="22.5" customHeight="1" x14ac:dyDescent="0.2">
      <c r="A90" s="6">
        <v>2451</v>
      </c>
      <c r="B90" s="11" t="s">
        <v>144</v>
      </c>
      <c r="C90" s="14">
        <v>22</v>
      </c>
    </row>
    <row r="91" spans="1:3" ht="22.5" customHeight="1" x14ac:dyDescent="0.2">
      <c r="A91" s="6">
        <v>2452</v>
      </c>
      <c r="B91" s="11" t="s">
        <v>43</v>
      </c>
      <c r="C91" s="14">
        <v>301</v>
      </c>
    </row>
    <row r="92" spans="1:3" ht="22.5" customHeight="1" x14ac:dyDescent="0.2">
      <c r="A92" s="6">
        <v>2453</v>
      </c>
      <c r="B92" s="11" t="s">
        <v>44</v>
      </c>
      <c r="C92" s="14">
        <v>705</v>
      </c>
    </row>
    <row r="93" spans="1:3" ht="22.5" customHeight="1" x14ac:dyDescent="0.2">
      <c r="A93" s="6">
        <v>2454</v>
      </c>
      <c r="B93" s="11" t="s">
        <v>107</v>
      </c>
      <c r="C93" s="14">
        <v>214</v>
      </c>
    </row>
    <row r="94" spans="1:3" ht="22.5" customHeight="1" x14ac:dyDescent="0.2">
      <c r="A94" s="6">
        <v>2455</v>
      </c>
      <c r="B94" s="11" t="s">
        <v>108</v>
      </c>
      <c r="C94" s="14">
        <v>26</v>
      </c>
    </row>
    <row r="95" spans="1:3" ht="22.5" customHeight="1" thickBot="1" x14ac:dyDescent="0.25">
      <c r="A95" s="6">
        <v>2459</v>
      </c>
      <c r="B95" s="11" t="s">
        <v>45</v>
      </c>
      <c r="C95" s="14">
        <v>1104</v>
      </c>
    </row>
    <row r="96" spans="1:3" ht="22.5" customHeight="1" thickBot="1" x14ac:dyDescent="0.25">
      <c r="A96" s="20"/>
      <c r="B96" s="21" t="s">
        <v>173</v>
      </c>
      <c r="C96" s="22">
        <f>SUM(C90,C91,C92,C93,C94,C95)</f>
        <v>2372</v>
      </c>
    </row>
    <row r="97" spans="1:3" ht="22.5" customHeight="1" thickBot="1" x14ac:dyDescent="0.25">
      <c r="A97" s="20">
        <v>2460</v>
      </c>
      <c r="B97" s="21" t="s">
        <v>46</v>
      </c>
      <c r="C97" s="22">
        <v>675</v>
      </c>
    </row>
    <row r="98" spans="1:3" ht="22.5" customHeight="1" thickBot="1" x14ac:dyDescent="0.25">
      <c r="A98" s="20">
        <v>2490</v>
      </c>
      <c r="B98" s="21" t="s">
        <v>47</v>
      </c>
      <c r="C98" s="22">
        <v>2354</v>
      </c>
    </row>
    <row r="99" spans="1:3" ht="22.5" customHeight="1" thickBot="1" x14ac:dyDescent="0.25">
      <c r="A99" s="17"/>
      <c r="B99" s="18" t="s">
        <v>174</v>
      </c>
      <c r="C99" s="19">
        <f>SUM(C67,C76,C84,C89,C96,C97,C98)</f>
        <v>57630</v>
      </c>
    </row>
    <row r="100" spans="1:3" ht="22.5" customHeight="1" x14ac:dyDescent="0.2">
      <c r="A100" s="6">
        <v>2611</v>
      </c>
      <c r="B100" s="11" t="s">
        <v>50</v>
      </c>
      <c r="C100" s="14">
        <v>446</v>
      </c>
    </row>
    <row r="101" spans="1:3" ht="22.5" customHeight="1" x14ac:dyDescent="0.2">
      <c r="A101" s="6">
        <v>2612</v>
      </c>
      <c r="B101" s="11" t="s">
        <v>51</v>
      </c>
      <c r="C101" s="14">
        <v>220</v>
      </c>
    </row>
    <row r="102" spans="1:3" ht="22.5" customHeight="1" x14ac:dyDescent="0.2">
      <c r="A102" s="6">
        <v>2613</v>
      </c>
      <c r="B102" s="11" t="s">
        <v>109</v>
      </c>
      <c r="C102" s="14">
        <v>1466</v>
      </c>
    </row>
    <row r="103" spans="1:3" ht="22.5" customHeight="1" x14ac:dyDescent="0.2">
      <c r="A103" s="6">
        <v>2614</v>
      </c>
      <c r="B103" s="11" t="s">
        <v>110</v>
      </c>
      <c r="C103" s="14">
        <v>139</v>
      </c>
    </row>
    <row r="104" spans="1:3" ht="22.5" customHeight="1" x14ac:dyDescent="0.2">
      <c r="A104" s="6">
        <v>2615</v>
      </c>
      <c r="B104" s="11" t="s">
        <v>52</v>
      </c>
      <c r="C104" s="14">
        <v>445</v>
      </c>
    </row>
    <row r="105" spans="1:3" ht="22.5" customHeight="1" x14ac:dyDescent="0.2">
      <c r="A105" s="6">
        <v>2616</v>
      </c>
      <c r="B105" s="11" t="s">
        <v>53</v>
      </c>
      <c r="C105" s="14">
        <v>3318</v>
      </c>
    </row>
    <row r="106" spans="1:3" ht="22.5" customHeight="1" thickBot="1" x14ac:dyDescent="0.25">
      <c r="A106" s="6">
        <v>2619</v>
      </c>
      <c r="B106" s="11" t="s">
        <v>111</v>
      </c>
      <c r="C106" s="14">
        <v>1210</v>
      </c>
    </row>
    <row r="107" spans="1:3" ht="22.5" customHeight="1" thickBot="1" x14ac:dyDescent="0.25">
      <c r="A107" s="20"/>
      <c r="B107" s="21" t="s">
        <v>49</v>
      </c>
      <c r="C107" s="22">
        <f>SUM(C100,C101,C102,C103,C104,C105,C106)</f>
        <v>7244</v>
      </c>
    </row>
    <row r="108" spans="1:3" ht="22.5" customHeight="1" x14ac:dyDescent="0.2">
      <c r="A108" s="6">
        <v>2621</v>
      </c>
      <c r="B108" s="11" t="s">
        <v>55</v>
      </c>
      <c r="C108" s="14">
        <v>306</v>
      </c>
    </row>
    <row r="109" spans="1:3" ht="22.5" customHeight="1" x14ac:dyDescent="0.2">
      <c r="A109" s="6">
        <v>2622</v>
      </c>
      <c r="B109" s="11" t="s">
        <v>112</v>
      </c>
      <c r="C109" s="14">
        <v>187</v>
      </c>
    </row>
    <row r="110" spans="1:3" ht="22.5" customHeight="1" x14ac:dyDescent="0.2">
      <c r="A110" s="6">
        <v>2623</v>
      </c>
      <c r="B110" s="11" t="s">
        <v>113</v>
      </c>
      <c r="C110" s="14">
        <v>85</v>
      </c>
    </row>
    <row r="111" spans="1:3" ht="22.5" customHeight="1" x14ac:dyDescent="0.2">
      <c r="A111" s="6">
        <v>2624</v>
      </c>
      <c r="B111" s="11" t="s">
        <v>56</v>
      </c>
      <c r="C111" s="14">
        <v>187</v>
      </c>
    </row>
    <row r="112" spans="1:3" ht="22.5" customHeight="1" x14ac:dyDescent="0.2">
      <c r="A112" s="6">
        <v>2625</v>
      </c>
      <c r="B112" s="11" t="s">
        <v>114</v>
      </c>
      <c r="C112" s="14">
        <v>139</v>
      </c>
    </row>
    <row r="113" spans="1:3" ht="22.5" customHeight="1" thickBot="1" x14ac:dyDescent="0.25">
      <c r="A113" s="6">
        <v>2626</v>
      </c>
      <c r="B113" s="11" t="s">
        <v>57</v>
      </c>
      <c r="C113" s="14">
        <v>83</v>
      </c>
    </row>
    <row r="114" spans="1:3" ht="22.5" customHeight="1" thickBot="1" x14ac:dyDescent="0.25">
      <c r="A114" s="20"/>
      <c r="B114" s="21" t="s">
        <v>54</v>
      </c>
      <c r="C114" s="22">
        <f>SUM(C108,C109,C110,C111,C112,C113)</f>
        <v>987</v>
      </c>
    </row>
    <row r="115" spans="1:3" ht="22.5" customHeight="1" thickBot="1" x14ac:dyDescent="0.25">
      <c r="A115" s="20">
        <v>2630</v>
      </c>
      <c r="B115" s="21" t="s">
        <v>58</v>
      </c>
      <c r="C115" s="22">
        <v>189</v>
      </c>
    </row>
    <row r="116" spans="1:3" ht="22.5" customHeight="1" x14ac:dyDescent="0.2">
      <c r="A116" s="6">
        <v>2641</v>
      </c>
      <c r="B116" s="11" t="s">
        <v>60</v>
      </c>
      <c r="C116" s="14">
        <v>1574</v>
      </c>
    </row>
    <row r="117" spans="1:3" ht="22.5" customHeight="1" x14ac:dyDescent="0.2">
      <c r="A117" s="6">
        <v>2642</v>
      </c>
      <c r="B117" s="11" t="s">
        <v>61</v>
      </c>
      <c r="C117" s="14">
        <v>1271</v>
      </c>
    </row>
    <row r="118" spans="1:3" ht="22.5" customHeight="1" x14ac:dyDescent="0.2">
      <c r="A118" s="6">
        <v>2643</v>
      </c>
      <c r="B118" s="11" t="s">
        <v>115</v>
      </c>
      <c r="C118" s="14">
        <v>443</v>
      </c>
    </row>
    <row r="119" spans="1:3" ht="22.5" customHeight="1" x14ac:dyDescent="0.2">
      <c r="A119" s="6">
        <v>2644</v>
      </c>
      <c r="B119" s="11" t="s">
        <v>62</v>
      </c>
      <c r="C119" s="14">
        <v>3137</v>
      </c>
    </row>
    <row r="120" spans="1:3" ht="22.5" customHeight="1" x14ac:dyDescent="0.2">
      <c r="A120" s="6">
        <v>2645</v>
      </c>
      <c r="B120" s="11" t="s">
        <v>63</v>
      </c>
      <c r="C120" s="14">
        <v>23</v>
      </c>
    </row>
    <row r="121" spans="1:3" ht="22.5" customHeight="1" thickBot="1" x14ac:dyDescent="0.25">
      <c r="A121" s="6">
        <v>2646</v>
      </c>
      <c r="B121" s="11" t="s">
        <v>116</v>
      </c>
      <c r="C121" s="14">
        <v>37</v>
      </c>
    </row>
    <row r="122" spans="1:3" ht="22.5" customHeight="1" thickBot="1" x14ac:dyDescent="0.25">
      <c r="A122" s="20"/>
      <c r="B122" s="21" t="s">
        <v>59</v>
      </c>
      <c r="C122" s="22">
        <f>SUM(C116,C117,C118,C119,C120,C121)</f>
        <v>6485</v>
      </c>
    </row>
    <row r="123" spans="1:3" ht="22.5" customHeight="1" thickBot="1" x14ac:dyDescent="0.25">
      <c r="A123" s="20">
        <v>2650</v>
      </c>
      <c r="B123" s="21" t="s">
        <v>117</v>
      </c>
      <c r="C123" s="22">
        <v>108</v>
      </c>
    </row>
    <row r="124" spans="1:3" ht="22.5" customHeight="1" x14ac:dyDescent="0.2">
      <c r="A124" s="6">
        <v>2661</v>
      </c>
      <c r="B124" s="11" t="s">
        <v>119</v>
      </c>
      <c r="C124" s="14">
        <v>8508</v>
      </c>
    </row>
    <row r="125" spans="1:3" ht="22.5" customHeight="1" x14ac:dyDescent="0.2">
      <c r="A125" s="6">
        <v>2662</v>
      </c>
      <c r="B125" s="11" t="s">
        <v>120</v>
      </c>
      <c r="C125" s="14">
        <v>3186</v>
      </c>
    </row>
    <row r="126" spans="1:3" ht="22.5" customHeight="1" x14ac:dyDescent="0.2">
      <c r="A126" s="6">
        <v>2663</v>
      </c>
      <c r="B126" s="11" t="s">
        <v>121</v>
      </c>
      <c r="C126" s="14">
        <v>3008</v>
      </c>
    </row>
    <row r="127" spans="1:3" ht="22.5" customHeight="1" x14ac:dyDescent="0.2">
      <c r="A127" s="6">
        <v>2664</v>
      </c>
      <c r="B127" s="11" t="s">
        <v>64</v>
      </c>
      <c r="C127" s="14">
        <v>1614</v>
      </c>
    </row>
    <row r="128" spans="1:3" ht="22.5" customHeight="1" x14ac:dyDescent="0.2">
      <c r="A128" s="6">
        <v>2665</v>
      </c>
      <c r="B128" s="11" t="s">
        <v>65</v>
      </c>
      <c r="C128" s="14">
        <v>542</v>
      </c>
    </row>
    <row r="129" spans="1:3" ht="22.5" customHeight="1" x14ac:dyDescent="0.2">
      <c r="A129" s="6">
        <v>2666</v>
      </c>
      <c r="B129" s="11" t="s">
        <v>122</v>
      </c>
      <c r="C129" s="14">
        <v>2</v>
      </c>
    </row>
    <row r="130" spans="1:3" ht="22.5" customHeight="1" thickBot="1" x14ac:dyDescent="0.25">
      <c r="A130" s="6">
        <v>2667</v>
      </c>
      <c r="B130" s="11" t="s">
        <v>66</v>
      </c>
      <c r="C130" s="14">
        <v>1321</v>
      </c>
    </row>
    <row r="131" spans="1:3" ht="22.5" customHeight="1" thickBot="1" x14ac:dyDescent="0.25">
      <c r="A131" s="20"/>
      <c r="B131" s="21" t="s">
        <v>118</v>
      </c>
      <c r="C131" s="22">
        <f>SUM(C124,C125,C126,C127,C128,C129,C130)</f>
        <v>18181</v>
      </c>
    </row>
    <row r="132" spans="1:3" ht="22.5" customHeight="1" thickBot="1" x14ac:dyDescent="0.25">
      <c r="A132" s="20">
        <v>2670</v>
      </c>
      <c r="B132" s="21" t="s">
        <v>123</v>
      </c>
      <c r="C132" s="22">
        <v>704</v>
      </c>
    </row>
    <row r="133" spans="1:3" ht="22.5" customHeight="1" thickBot="1" x14ac:dyDescent="0.25">
      <c r="A133" s="17"/>
      <c r="B133" s="18" t="s">
        <v>48</v>
      </c>
      <c r="C133" s="19">
        <f>SUM(C107,C114,C115,C122,C123,C131,C132)</f>
        <v>33898</v>
      </c>
    </row>
    <row r="134" spans="1:3" ht="22.5" customHeight="1" thickBot="1" x14ac:dyDescent="0.25">
      <c r="A134" s="20">
        <v>2810</v>
      </c>
      <c r="B134" s="21" t="s">
        <v>67</v>
      </c>
      <c r="C134" s="22">
        <v>9324</v>
      </c>
    </row>
    <row r="135" spans="1:3" ht="22.5" customHeight="1" thickBot="1" x14ac:dyDescent="0.25">
      <c r="A135" s="20">
        <v>2820</v>
      </c>
      <c r="B135" s="21" t="s">
        <v>68</v>
      </c>
      <c r="C135" s="22">
        <v>118</v>
      </c>
    </row>
    <row r="136" spans="1:3" ht="22.5" customHeight="1" x14ac:dyDescent="0.2">
      <c r="A136" s="6">
        <v>2831</v>
      </c>
      <c r="B136" s="11" t="s">
        <v>69</v>
      </c>
      <c r="C136" s="14">
        <v>1141</v>
      </c>
    </row>
    <row r="137" spans="1:3" ht="22.5" customHeight="1" x14ac:dyDescent="0.2">
      <c r="A137" s="6">
        <v>2832</v>
      </c>
      <c r="B137" s="11" t="s">
        <v>70</v>
      </c>
      <c r="C137" s="14">
        <v>1503</v>
      </c>
    </row>
    <row r="138" spans="1:3" ht="22.5" customHeight="1" x14ac:dyDescent="0.2">
      <c r="A138" s="6">
        <v>2833</v>
      </c>
      <c r="B138" s="11" t="s">
        <v>71</v>
      </c>
      <c r="C138" s="14">
        <v>71</v>
      </c>
    </row>
    <row r="139" spans="1:3" ht="22.5" customHeight="1" thickBot="1" x14ac:dyDescent="0.25">
      <c r="A139" s="6">
        <v>2835</v>
      </c>
      <c r="B139" s="11" t="s">
        <v>72</v>
      </c>
      <c r="C139" s="14">
        <v>37</v>
      </c>
    </row>
    <row r="140" spans="1:3" ht="22.5" customHeight="1" thickBot="1" x14ac:dyDescent="0.25">
      <c r="A140" s="20"/>
      <c r="B140" s="21" t="s">
        <v>167</v>
      </c>
      <c r="C140" s="22">
        <f>SUM(C136,C137,C138,C139)</f>
        <v>2752</v>
      </c>
    </row>
    <row r="141" spans="1:3" ht="22.5" customHeight="1" thickBot="1" x14ac:dyDescent="0.25">
      <c r="A141" s="20">
        <v>2840</v>
      </c>
      <c r="B141" s="21" t="s">
        <v>73</v>
      </c>
      <c r="C141" s="22">
        <v>2344</v>
      </c>
    </row>
    <row r="142" spans="1:3" ht="22.5" customHeight="1" thickBot="1" x14ac:dyDescent="0.25">
      <c r="A142" s="20">
        <v>2850</v>
      </c>
      <c r="B142" s="21" t="s">
        <v>74</v>
      </c>
      <c r="C142" s="22">
        <v>917</v>
      </c>
    </row>
    <row r="143" spans="1:3" ht="22.5" customHeight="1" thickBot="1" x14ac:dyDescent="0.25">
      <c r="A143" s="20">
        <v>2860</v>
      </c>
      <c r="B143" s="21" t="s">
        <v>124</v>
      </c>
      <c r="C143" s="22">
        <v>4312</v>
      </c>
    </row>
    <row r="144" spans="1:3" ht="22.5" customHeight="1" thickBot="1" x14ac:dyDescent="0.25">
      <c r="A144" s="17"/>
      <c r="B144" s="18" t="s">
        <v>175</v>
      </c>
      <c r="C144" s="19">
        <f>SUM(C134,C135,C140,C141,C142,C143)</f>
        <v>19767</v>
      </c>
    </row>
    <row r="145" spans="1:3" ht="22.5" customHeight="1" thickBot="1" x14ac:dyDescent="0.25">
      <c r="A145" s="23"/>
      <c r="B145" s="24" t="s">
        <v>178</v>
      </c>
      <c r="C145" s="25">
        <f>SUM(C49,C59,C99,C133,C144)</f>
        <v>260702</v>
      </c>
    </row>
    <row r="146" spans="1:3" s="32" customFormat="1" ht="22.5" customHeight="1" thickBot="1" x14ac:dyDescent="0.25">
      <c r="A146" s="29"/>
      <c r="B146" s="30"/>
      <c r="C146" s="31"/>
    </row>
    <row r="147" spans="1:3" ht="22.5" customHeight="1" thickBot="1" x14ac:dyDescent="0.25">
      <c r="A147" s="20">
        <v>3110</v>
      </c>
      <c r="B147" s="21" t="s">
        <v>125</v>
      </c>
      <c r="C147" s="22">
        <v>4956</v>
      </c>
    </row>
    <row r="148" spans="1:3" ht="22.5" customHeight="1" thickBot="1" x14ac:dyDescent="0.25">
      <c r="A148" s="20">
        <v>3120</v>
      </c>
      <c r="B148" s="21" t="s">
        <v>126</v>
      </c>
      <c r="C148" s="22">
        <v>1609</v>
      </c>
    </row>
    <row r="149" spans="1:3" ht="22.5" customHeight="1" x14ac:dyDescent="0.2">
      <c r="A149" s="6">
        <v>3151</v>
      </c>
      <c r="B149" s="11" t="s">
        <v>128</v>
      </c>
      <c r="C149" s="14">
        <v>12208</v>
      </c>
    </row>
    <row r="150" spans="1:3" ht="22.5" customHeight="1" x14ac:dyDescent="0.2">
      <c r="A150" s="6">
        <v>3152</v>
      </c>
      <c r="B150" s="11" t="s">
        <v>129</v>
      </c>
      <c r="C150" s="14">
        <v>26823</v>
      </c>
    </row>
    <row r="151" spans="1:3" ht="22.5" customHeight="1" thickBot="1" x14ac:dyDescent="0.25">
      <c r="A151" s="6">
        <v>3154</v>
      </c>
      <c r="B151" s="11" t="s">
        <v>130</v>
      </c>
      <c r="C151" s="14">
        <v>413</v>
      </c>
    </row>
    <row r="152" spans="1:3" ht="22.5" customHeight="1" thickBot="1" x14ac:dyDescent="0.25">
      <c r="A152" s="20"/>
      <c r="B152" s="21" t="s">
        <v>127</v>
      </c>
      <c r="C152" s="22">
        <f>SUM(C149,C150,C151)</f>
        <v>39444</v>
      </c>
    </row>
    <row r="153" spans="1:3" ht="22.5" customHeight="1" thickBot="1" x14ac:dyDescent="0.25">
      <c r="A153" s="20">
        <v>3160</v>
      </c>
      <c r="B153" s="21" t="s">
        <v>75</v>
      </c>
      <c r="C153" s="22">
        <v>1791</v>
      </c>
    </row>
    <row r="154" spans="1:3" ht="22.5" customHeight="1" thickBot="1" x14ac:dyDescent="0.25">
      <c r="A154" s="17"/>
      <c r="B154" s="18" t="s">
        <v>176</v>
      </c>
      <c r="C154" s="19">
        <f>SUM(C147,C148,C152,C153)</f>
        <v>47800</v>
      </c>
    </row>
    <row r="155" spans="1:3" ht="22.5" customHeight="1" x14ac:dyDescent="0.2">
      <c r="A155" s="6">
        <v>3211</v>
      </c>
      <c r="B155" s="11" t="s">
        <v>76</v>
      </c>
      <c r="C155" s="14">
        <v>26460</v>
      </c>
    </row>
    <row r="156" spans="1:3" ht="22.5" customHeight="1" x14ac:dyDescent="0.2">
      <c r="A156" s="6">
        <v>3212</v>
      </c>
      <c r="B156" s="11" t="s">
        <v>77</v>
      </c>
      <c r="C156" s="14">
        <v>3004</v>
      </c>
    </row>
    <row r="157" spans="1:3" ht="22.5" customHeight="1" thickBot="1" x14ac:dyDescent="0.25">
      <c r="A157" s="6">
        <v>3213</v>
      </c>
      <c r="B157" s="11" t="s">
        <v>131</v>
      </c>
      <c r="C157" s="14">
        <v>632</v>
      </c>
    </row>
    <row r="158" spans="1:3" ht="22.5" customHeight="1" thickBot="1" x14ac:dyDescent="0.25">
      <c r="A158" s="20"/>
      <c r="B158" s="21" t="s">
        <v>160</v>
      </c>
      <c r="C158" s="22">
        <f>SUM(C155,C156,C157)</f>
        <v>30096</v>
      </c>
    </row>
    <row r="159" spans="1:3" ht="22.5" customHeight="1" thickBot="1" x14ac:dyDescent="0.25">
      <c r="A159" s="20">
        <v>3220</v>
      </c>
      <c r="B159" s="21" t="s">
        <v>78</v>
      </c>
      <c r="C159" s="22">
        <v>2907</v>
      </c>
    </row>
    <row r="160" spans="1:3" ht="22.5" customHeight="1" x14ac:dyDescent="0.2">
      <c r="A160" s="6">
        <v>3231</v>
      </c>
      <c r="B160" s="11" t="s">
        <v>79</v>
      </c>
      <c r="C160" s="14">
        <v>10654</v>
      </c>
    </row>
    <row r="161" spans="1:3" ht="22.5" customHeight="1" thickBot="1" x14ac:dyDescent="0.25">
      <c r="A161" s="6">
        <v>3232</v>
      </c>
      <c r="B161" s="11" t="s">
        <v>80</v>
      </c>
      <c r="C161" s="14">
        <v>1914</v>
      </c>
    </row>
    <row r="162" spans="1:3" ht="22.5" customHeight="1" thickBot="1" x14ac:dyDescent="0.25">
      <c r="A162" s="20"/>
      <c r="B162" s="21" t="s">
        <v>161</v>
      </c>
      <c r="C162" s="22">
        <f>SUM(C160,C161)</f>
        <v>12568</v>
      </c>
    </row>
    <row r="163" spans="1:3" ht="22.5" customHeight="1" thickBot="1" x14ac:dyDescent="0.25">
      <c r="A163" s="20">
        <v>3240</v>
      </c>
      <c r="B163" s="21" t="s">
        <v>81</v>
      </c>
      <c r="C163" s="22">
        <v>1563</v>
      </c>
    </row>
    <row r="164" spans="1:3" ht="22.5" customHeight="1" thickBot="1" x14ac:dyDescent="0.25">
      <c r="A164" s="20">
        <v>3250</v>
      </c>
      <c r="B164" s="21" t="s">
        <v>82</v>
      </c>
      <c r="C164" s="22">
        <v>16529</v>
      </c>
    </row>
    <row r="165" spans="1:3" ht="22.5" customHeight="1" thickBot="1" x14ac:dyDescent="0.25">
      <c r="A165" s="20">
        <v>3260</v>
      </c>
      <c r="B165" s="21" t="s">
        <v>83</v>
      </c>
      <c r="C165" s="22">
        <v>4884</v>
      </c>
    </row>
    <row r="166" spans="1:3" ht="22.5" customHeight="1" thickBot="1" x14ac:dyDescent="0.25">
      <c r="A166" s="20">
        <v>3270</v>
      </c>
      <c r="B166" s="21" t="s">
        <v>132</v>
      </c>
      <c r="C166" s="22">
        <v>1236</v>
      </c>
    </row>
    <row r="167" spans="1:3" ht="22.5" customHeight="1" thickBot="1" x14ac:dyDescent="0.25">
      <c r="A167" s="20">
        <v>3290</v>
      </c>
      <c r="B167" s="21" t="s">
        <v>133</v>
      </c>
      <c r="C167" s="22">
        <v>1877</v>
      </c>
    </row>
    <row r="168" spans="1:3" ht="22.5" customHeight="1" thickBot="1" x14ac:dyDescent="0.25">
      <c r="A168" s="17"/>
      <c r="B168" s="18" t="s">
        <v>177</v>
      </c>
      <c r="C168" s="19">
        <f>SUM(C158,C159,C162,C163,C164,C165,C166,C167)</f>
        <v>71660</v>
      </c>
    </row>
    <row r="169" spans="1:3" ht="22.5" customHeight="1" thickBot="1" x14ac:dyDescent="0.25">
      <c r="A169" s="20">
        <v>3310</v>
      </c>
      <c r="B169" s="21" t="s">
        <v>84</v>
      </c>
      <c r="C169" s="22">
        <v>15954</v>
      </c>
    </row>
    <row r="170" spans="1:3" ht="22.5" customHeight="1" thickBot="1" x14ac:dyDescent="0.25">
      <c r="A170" s="20">
        <v>3320</v>
      </c>
      <c r="B170" s="21" t="s">
        <v>85</v>
      </c>
      <c r="C170" s="22">
        <v>7022</v>
      </c>
    </row>
    <row r="171" spans="1:3" ht="22.5" customHeight="1" thickBot="1" x14ac:dyDescent="0.25">
      <c r="A171" s="20">
        <v>3340</v>
      </c>
      <c r="B171" s="21" t="s">
        <v>86</v>
      </c>
      <c r="C171" s="22">
        <v>4509</v>
      </c>
    </row>
    <row r="172" spans="1:3" ht="22.5" customHeight="1" thickBot="1" x14ac:dyDescent="0.25">
      <c r="A172" s="20">
        <v>3360</v>
      </c>
      <c r="B172" s="21" t="s">
        <v>87</v>
      </c>
      <c r="C172" s="22">
        <v>9777</v>
      </c>
    </row>
    <row r="173" spans="1:3" ht="22.5" customHeight="1" thickBot="1" x14ac:dyDescent="0.25">
      <c r="A173" s="20">
        <v>3370</v>
      </c>
      <c r="B173" s="21" t="s">
        <v>134</v>
      </c>
      <c r="C173" s="22">
        <v>874</v>
      </c>
    </row>
    <row r="174" spans="1:3" ht="22.5" customHeight="1" x14ac:dyDescent="0.2">
      <c r="A174" s="6">
        <v>3391</v>
      </c>
      <c r="B174" s="11" t="s">
        <v>89</v>
      </c>
      <c r="C174" s="14">
        <v>3725</v>
      </c>
    </row>
    <row r="175" spans="1:3" ht="22.5" customHeight="1" thickBot="1" x14ac:dyDescent="0.25">
      <c r="A175" s="6">
        <v>3392</v>
      </c>
      <c r="B175" s="11" t="s">
        <v>135</v>
      </c>
      <c r="C175" s="14">
        <v>1311</v>
      </c>
    </row>
    <row r="176" spans="1:3" ht="22.5" customHeight="1" thickBot="1" x14ac:dyDescent="0.25">
      <c r="A176" s="20"/>
      <c r="B176" s="21" t="s">
        <v>88</v>
      </c>
      <c r="C176" s="22">
        <f>SUM(C174,C175)</f>
        <v>5036</v>
      </c>
    </row>
    <row r="177" spans="1:3" ht="22.5" customHeight="1" thickBot="1" x14ac:dyDescent="0.25">
      <c r="A177" s="17"/>
      <c r="B177" s="18" t="s">
        <v>162</v>
      </c>
      <c r="C177" s="19">
        <f>SUM(C169,C170,C171,C172,C173,C176)</f>
        <v>43172</v>
      </c>
    </row>
    <row r="178" spans="1:3" ht="22.5" customHeight="1" thickBot="1" x14ac:dyDescent="0.25">
      <c r="A178" s="17">
        <v>3400</v>
      </c>
      <c r="B178" s="18" t="s">
        <v>136</v>
      </c>
      <c r="C178" s="19">
        <v>6282</v>
      </c>
    </row>
    <row r="179" spans="1:3" ht="22.5" customHeight="1" x14ac:dyDescent="0.2">
      <c r="A179" s="6">
        <v>3701</v>
      </c>
      <c r="B179" s="11" t="s">
        <v>90</v>
      </c>
      <c r="C179" s="14">
        <v>1224</v>
      </c>
    </row>
    <row r="180" spans="1:3" ht="22.5" customHeight="1" thickBot="1" x14ac:dyDescent="0.25">
      <c r="A180" s="6">
        <v>3702</v>
      </c>
      <c r="B180" s="11" t="s">
        <v>91</v>
      </c>
      <c r="C180" s="14">
        <v>7435</v>
      </c>
    </row>
    <row r="181" spans="1:3" ht="22.5" customHeight="1" thickBot="1" x14ac:dyDescent="0.25">
      <c r="A181" s="17"/>
      <c r="B181" s="18" t="s">
        <v>152</v>
      </c>
      <c r="C181" s="19">
        <f>SUM(C179,C180)</f>
        <v>8659</v>
      </c>
    </row>
    <row r="182" spans="1:3" ht="22.5" customHeight="1" x14ac:dyDescent="0.2">
      <c r="A182" s="6">
        <v>3801</v>
      </c>
      <c r="B182" s="11" t="s">
        <v>137</v>
      </c>
      <c r="C182" s="14">
        <v>83</v>
      </c>
    </row>
    <row r="183" spans="1:3" ht="22.5" customHeight="1" x14ac:dyDescent="0.2">
      <c r="A183" s="6">
        <v>3802</v>
      </c>
      <c r="B183" s="11" t="s">
        <v>138</v>
      </c>
      <c r="C183" s="14">
        <v>143</v>
      </c>
    </row>
    <row r="184" spans="1:3" ht="22.5" customHeight="1" thickBot="1" x14ac:dyDescent="0.25">
      <c r="A184" s="6">
        <v>3803</v>
      </c>
      <c r="B184" s="11" t="s">
        <v>163</v>
      </c>
      <c r="C184" s="14">
        <v>440</v>
      </c>
    </row>
    <row r="185" spans="1:3" ht="22.5" customHeight="1" thickBot="1" x14ac:dyDescent="0.25">
      <c r="A185" s="17"/>
      <c r="B185" s="18" t="s">
        <v>187</v>
      </c>
      <c r="C185" s="19">
        <f>SUM(C182,C183,C184)</f>
        <v>666</v>
      </c>
    </row>
    <row r="186" spans="1:3" ht="22.5" customHeight="1" thickBot="1" x14ac:dyDescent="0.25">
      <c r="A186" s="23"/>
      <c r="B186" s="24" t="s">
        <v>179</v>
      </c>
      <c r="C186" s="25">
        <f>SUM(C154,C168,C177,C178,C181,C185)</f>
        <v>178239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0"/>
  <sheetViews>
    <sheetView topLeftCell="A87" workbookViewId="0">
      <selection activeCell="F12" sqref="F12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8" t="s">
        <v>0</v>
      </c>
      <c r="B1" s="9" t="s">
        <v>1</v>
      </c>
      <c r="C1" s="12" t="s">
        <v>2</v>
      </c>
    </row>
    <row r="2" spans="1:3" ht="22.5" customHeight="1" x14ac:dyDescent="0.2">
      <c r="A2" s="7">
        <v>1111</v>
      </c>
      <c r="B2" s="10" t="s">
        <v>93</v>
      </c>
      <c r="C2" s="13">
        <v>16265</v>
      </c>
    </row>
    <row r="3" spans="1:3" ht="22.5" customHeight="1" thickBot="1" x14ac:dyDescent="0.25">
      <c r="A3" s="6">
        <v>1112</v>
      </c>
      <c r="B3" s="11" t="s">
        <v>145</v>
      </c>
      <c r="C3" s="14">
        <v>3107</v>
      </c>
    </row>
    <row r="4" spans="1:3" ht="22.5" customHeight="1" thickBot="1" x14ac:dyDescent="0.25">
      <c r="A4" s="20"/>
      <c r="B4" s="21" t="s">
        <v>92</v>
      </c>
      <c r="C4" s="22">
        <f>SUM(C2,C3)</f>
        <v>19372</v>
      </c>
    </row>
    <row r="5" spans="1:3" ht="22.5" customHeight="1" thickBot="1" x14ac:dyDescent="0.25">
      <c r="A5" s="20">
        <v>1140</v>
      </c>
      <c r="B5" s="21" t="s">
        <v>146</v>
      </c>
      <c r="C5" s="22">
        <v>289</v>
      </c>
    </row>
    <row r="6" spans="1:3" ht="22.5" customHeight="1" thickBot="1" x14ac:dyDescent="0.25">
      <c r="A6" s="17"/>
      <c r="B6" s="18" t="s">
        <v>180</v>
      </c>
      <c r="C6" s="19">
        <f>SUM(C4,C5)</f>
        <v>19661</v>
      </c>
    </row>
    <row r="7" spans="1:3" ht="22.5" customHeight="1" thickBot="1" x14ac:dyDescent="0.25">
      <c r="A7" s="20">
        <v>1240</v>
      </c>
      <c r="B7" s="21" t="s">
        <v>95</v>
      </c>
      <c r="C7" s="22">
        <v>366</v>
      </c>
    </row>
    <row r="8" spans="1:3" ht="22.5" customHeight="1" thickBot="1" x14ac:dyDescent="0.25">
      <c r="A8" s="17"/>
      <c r="B8" s="18" t="s">
        <v>139</v>
      </c>
      <c r="C8" s="19">
        <f>SUM(C7)</f>
        <v>366</v>
      </c>
    </row>
    <row r="9" spans="1:3" ht="22.5" customHeight="1" thickBot="1" x14ac:dyDescent="0.25">
      <c r="A9" s="20">
        <v>1310</v>
      </c>
      <c r="B9" s="21" t="s">
        <v>6</v>
      </c>
      <c r="C9" s="22">
        <v>1725</v>
      </c>
    </row>
    <row r="10" spans="1:3" ht="22.5" customHeight="1" thickBot="1" x14ac:dyDescent="0.25">
      <c r="A10" s="20">
        <v>1320</v>
      </c>
      <c r="B10" s="21" t="s">
        <v>97</v>
      </c>
      <c r="C10" s="22">
        <v>1056</v>
      </c>
    </row>
    <row r="11" spans="1:3" ht="22.5" customHeight="1" thickBot="1" x14ac:dyDescent="0.25">
      <c r="A11" s="20">
        <v>1350</v>
      </c>
      <c r="B11" s="21" t="s">
        <v>8</v>
      </c>
      <c r="C11" s="22">
        <v>5835</v>
      </c>
    </row>
    <row r="12" spans="1:3" ht="22.5" customHeight="1" thickBot="1" x14ac:dyDescent="0.25">
      <c r="A12" s="17"/>
      <c r="B12" s="18" t="s">
        <v>140</v>
      </c>
      <c r="C12" s="19">
        <f>SUM(C9,C10,C11)</f>
        <v>8616</v>
      </c>
    </row>
    <row r="13" spans="1:3" ht="22.5" customHeight="1" thickBot="1" x14ac:dyDescent="0.25">
      <c r="A13" s="23"/>
      <c r="B13" s="24" t="s">
        <v>169</v>
      </c>
      <c r="C13" s="25">
        <f>SUM(C6,C8,C12)</f>
        <v>28643</v>
      </c>
    </row>
    <row r="14" spans="1:3" s="32" customFormat="1" ht="22.5" customHeight="1" thickBot="1" x14ac:dyDescent="0.25">
      <c r="A14" s="29"/>
      <c r="B14" s="30"/>
      <c r="C14" s="31"/>
    </row>
    <row r="15" spans="1:3" ht="22.5" customHeight="1" thickBot="1" x14ac:dyDescent="0.25">
      <c r="A15" s="20">
        <v>2110</v>
      </c>
      <c r="B15" s="21" t="s">
        <v>11</v>
      </c>
      <c r="C15" s="22">
        <v>955</v>
      </c>
    </row>
    <row r="16" spans="1:3" ht="22.5" customHeight="1" thickBot="1" x14ac:dyDescent="0.25">
      <c r="A16" s="20">
        <v>2120</v>
      </c>
      <c r="B16" s="21" t="s">
        <v>12</v>
      </c>
      <c r="C16" s="22">
        <v>104376</v>
      </c>
    </row>
    <row r="17" spans="1:3" ht="22.5" customHeight="1" thickBot="1" x14ac:dyDescent="0.25">
      <c r="A17" s="20">
        <v>2130</v>
      </c>
      <c r="B17" s="21" t="s">
        <v>13</v>
      </c>
      <c r="C17" s="22">
        <v>3509</v>
      </c>
    </row>
    <row r="18" spans="1:3" ht="22.5" customHeight="1" thickBot="1" x14ac:dyDescent="0.25">
      <c r="A18" s="20">
        <v>2140</v>
      </c>
      <c r="B18" s="21" t="s">
        <v>14</v>
      </c>
      <c r="C18" s="22">
        <v>1468</v>
      </c>
    </row>
    <row r="19" spans="1:3" ht="22.5" customHeight="1" thickBot="1" x14ac:dyDescent="0.25">
      <c r="A19" s="17"/>
      <c r="B19" s="18" t="s">
        <v>170</v>
      </c>
      <c r="C19" s="19">
        <f>SUM(C15,C16,C17,C18)</f>
        <v>110308</v>
      </c>
    </row>
    <row r="20" spans="1:3" ht="22.5" customHeight="1" thickBot="1" x14ac:dyDescent="0.25">
      <c r="A20" s="20">
        <v>2310</v>
      </c>
      <c r="B20" s="21" t="s">
        <v>15</v>
      </c>
      <c r="C20" s="22">
        <v>28337</v>
      </c>
    </row>
    <row r="21" spans="1:3" ht="22.5" customHeight="1" thickBot="1" x14ac:dyDescent="0.25">
      <c r="A21" s="20">
        <v>2320</v>
      </c>
      <c r="B21" s="21" t="s">
        <v>16</v>
      </c>
      <c r="C21" s="22">
        <v>5146</v>
      </c>
    </row>
    <row r="22" spans="1:3" ht="22.5" customHeight="1" thickBot="1" x14ac:dyDescent="0.25">
      <c r="A22" s="20">
        <v>2330</v>
      </c>
      <c r="B22" s="21" t="s">
        <v>17</v>
      </c>
      <c r="C22" s="22">
        <v>6286</v>
      </c>
    </row>
    <row r="23" spans="1:3" ht="22.5" customHeight="1" x14ac:dyDescent="0.2">
      <c r="A23" s="6">
        <v>2341</v>
      </c>
      <c r="B23" s="11" t="s">
        <v>18</v>
      </c>
      <c r="C23" s="14">
        <v>4576</v>
      </c>
    </row>
    <row r="24" spans="1:3" ht="22.5" customHeight="1" x14ac:dyDescent="0.2">
      <c r="A24" s="6">
        <v>2342</v>
      </c>
      <c r="B24" s="11" t="s">
        <v>19</v>
      </c>
      <c r="C24" s="14">
        <v>1779</v>
      </c>
    </row>
    <row r="25" spans="1:3" ht="22.5" customHeight="1" thickBot="1" x14ac:dyDescent="0.25">
      <c r="A25" s="6">
        <v>2343</v>
      </c>
      <c r="B25" s="11" t="s">
        <v>20</v>
      </c>
      <c r="C25" s="14">
        <v>47</v>
      </c>
    </row>
    <row r="26" spans="1:3" ht="22.5" customHeight="1" thickBot="1" x14ac:dyDescent="0.25">
      <c r="A26" s="20"/>
      <c r="B26" s="21" t="s">
        <v>171</v>
      </c>
      <c r="C26" s="22">
        <f>SUM(C23,C24,C25)</f>
        <v>6402</v>
      </c>
    </row>
    <row r="27" spans="1:3" ht="22.5" customHeight="1" thickBot="1" x14ac:dyDescent="0.25">
      <c r="A27" s="20">
        <v>2350</v>
      </c>
      <c r="B27" s="21" t="s">
        <v>21</v>
      </c>
      <c r="C27" s="22">
        <v>655</v>
      </c>
    </row>
    <row r="28" spans="1:3" ht="22.5" customHeight="1" thickBot="1" x14ac:dyDescent="0.25">
      <c r="A28" s="17"/>
      <c r="B28" s="18" t="s">
        <v>172</v>
      </c>
      <c r="C28" s="19">
        <f>SUM(C20,C21,C22,C26,C27)</f>
        <v>46826</v>
      </c>
    </row>
    <row r="29" spans="1:3" ht="22.5" customHeight="1" x14ac:dyDescent="0.2">
      <c r="A29" s="6">
        <v>2411</v>
      </c>
      <c r="B29" s="11" t="s">
        <v>22</v>
      </c>
      <c r="C29" s="14">
        <v>164</v>
      </c>
    </row>
    <row r="30" spans="1:3" ht="22.5" customHeight="1" x14ac:dyDescent="0.2">
      <c r="A30" s="6">
        <v>2412</v>
      </c>
      <c r="B30" s="11" t="s">
        <v>23</v>
      </c>
      <c r="C30" s="14">
        <v>2339</v>
      </c>
    </row>
    <row r="31" spans="1:3" ht="22.5" customHeight="1" x14ac:dyDescent="0.2">
      <c r="A31" s="6">
        <v>2413</v>
      </c>
      <c r="B31" s="11" t="s">
        <v>24</v>
      </c>
      <c r="C31" s="14">
        <v>5981</v>
      </c>
    </row>
    <row r="32" spans="1:3" ht="22.5" customHeight="1" x14ac:dyDescent="0.2">
      <c r="A32" s="6">
        <v>2414</v>
      </c>
      <c r="B32" s="11" t="s">
        <v>25</v>
      </c>
      <c r="C32" s="14">
        <v>1162</v>
      </c>
    </row>
    <row r="33" spans="1:3" ht="22.5" customHeight="1" x14ac:dyDescent="0.2">
      <c r="A33" s="6">
        <v>2415</v>
      </c>
      <c r="B33" s="11" t="s">
        <v>26</v>
      </c>
      <c r="C33" s="14">
        <v>170</v>
      </c>
    </row>
    <row r="34" spans="1:3" ht="22.5" customHeight="1" thickBot="1" x14ac:dyDescent="0.25">
      <c r="A34" s="6">
        <v>2419</v>
      </c>
      <c r="B34" s="11" t="s">
        <v>27</v>
      </c>
      <c r="C34" s="14">
        <v>3309</v>
      </c>
    </row>
    <row r="35" spans="1:3" ht="22.5" customHeight="1" thickBot="1" x14ac:dyDescent="0.25">
      <c r="A35" s="20"/>
      <c r="B35" s="21" t="s">
        <v>165</v>
      </c>
      <c r="C35" s="22">
        <f>SUM(C29,C30,C31,C32,C33,C34)</f>
        <v>13125</v>
      </c>
    </row>
    <row r="36" spans="1:3" ht="22.5" customHeight="1" x14ac:dyDescent="0.2">
      <c r="A36" s="6">
        <v>2421</v>
      </c>
      <c r="B36" s="11" t="s">
        <v>28</v>
      </c>
      <c r="C36" s="14">
        <v>25</v>
      </c>
    </row>
    <row r="37" spans="1:3" ht="22.5" customHeight="1" x14ac:dyDescent="0.2">
      <c r="A37" s="6">
        <v>2422</v>
      </c>
      <c r="B37" s="11" t="s">
        <v>29</v>
      </c>
      <c r="C37" s="14">
        <v>631</v>
      </c>
    </row>
    <row r="38" spans="1:3" ht="22.5" customHeight="1" x14ac:dyDescent="0.2">
      <c r="A38" s="6">
        <v>2423</v>
      </c>
      <c r="B38" s="11" t="s">
        <v>30</v>
      </c>
      <c r="C38" s="14">
        <v>2729</v>
      </c>
    </row>
    <row r="39" spans="1:3" ht="22.5" customHeight="1" x14ac:dyDescent="0.2">
      <c r="A39" s="6">
        <v>2424</v>
      </c>
      <c r="B39" s="11" t="s">
        <v>31</v>
      </c>
      <c r="C39" s="14">
        <v>646</v>
      </c>
    </row>
    <row r="40" spans="1:3" ht="22.5" customHeight="1" x14ac:dyDescent="0.2">
      <c r="A40" s="6">
        <v>2425</v>
      </c>
      <c r="B40" s="11" t="s">
        <v>32</v>
      </c>
      <c r="C40" s="14">
        <v>143</v>
      </c>
    </row>
    <row r="41" spans="1:3" ht="22.5" customHeight="1" x14ac:dyDescent="0.2">
      <c r="A41" s="6">
        <v>2427</v>
      </c>
      <c r="B41" s="11" t="s">
        <v>33</v>
      </c>
      <c r="C41" s="14">
        <v>502</v>
      </c>
    </row>
    <row r="42" spans="1:3" ht="22.5" customHeight="1" thickBot="1" x14ac:dyDescent="0.25">
      <c r="A42" s="6">
        <v>2429</v>
      </c>
      <c r="B42" s="11" t="s">
        <v>34</v>
      </c>
      <c r="C42" s="14">
        <v>4026</v>
      </c>
    </row>
    <row r="43" spans="1:3" ht="22.5" customHeight="1" thickBot="1" x14ac:dyDescent="0.25">
      <c r="A43" s="20"/>
      <c r="B43" s="21" t="s">
        <v>149</v>
      </c>
      <c r="C43" s="22">
        <f>SUM(C36,C37,C38,C39,C40,C41,C42)</f>
        <v>8702</v>
      </c>
    </row>
    <row r="44" spans="1:3" ht="22.5" customHeight="1" x14ac:dyDescent="0.2">
      <c r="A44" s="6">
        <v>2431</v>
      </c>
      <c r="B44" s="11" t="s">
        <v>143</v>
      </c>
      <c r="C44" s="14">
        <v>71</v>
      </c>
    </row>
    <row r="45" spans="1:3" ht="22.5" customHeight="1" x14ac:dyDescent="0.2">
      <c r="A45" s="6">
        <v>2432</v>
      </c>
      <c r="B45" s="11" t="s">
        <v>35</v>
      </c>
      <c r="C45" s="14">
        <v>366</v>
      </c>
    </row>
    <row r="46" spans="1:3" ht="22.5" customHeight="1" x14ac:dyDescent="0.2">
      <c r="A46" s="6">
        <v>2433</v>
      </c>
      <c r="B46" s="11" t="s">
        <v>36</v>
      </c>
      <c r="C46" s="14">
        <v>315</v>
      </c>
    </row>
    <row r="47" spans="1:3" ht="22.5" customHeight="1" x14ac:dyDescent="0.2">
      <c r="A47" s="6">
        <v>2434</v>
      </c>
      <c r="B47" s="11" t="s">
        <v>37</v>
      </c>
      <c r="C47" s="14">
        <v>51</v>
      </c>
    </row>
    <row r="48" spans="1:3" ht="22.5" customHeight="1" x14ac:dyDescent="0.2">
      <c r="A48" s="6">
        <v>2435</v>
      </c>
      <c r="B48" s="11" t="s">
        <v>150</v>
      </c>
      <c r="C48" s="14">
        <v>11</v>
      </c>
    </row>
    <row r="49" spans="1:3" ht="22.5" customHeight="1" thickBot="1" x14ac:dyDescent="0.25">
      <c r="A49" s="6">
        <v>2439</v>
      </c>
      <c r="B49" s="11" t="s">
        <v>38</v>
      </c>
      <c r="C49" s="14">
        <v>979</v>
      </c>
    </row>
    <row r="50" spans="1:3" ht="22.5" customHeight="1" thickBot="1" x14ac:dyDescent="0.25">
      <c r="A50" s="20"/>
      <c r="B50" s="21" t="s">
        <v>168</v>
      </c>
      <c r="C50" s="22">
        <f>SUM(C44,C45,C46,C47,C48,C49)</f>
        <v>1793</v>
      </c>
    </row>
    <row r="51" spans="1:3" ht="22.5" customHeight="1" x14ac:dyDescent="0.2">
      <c r="A51" s="6">
        <v>2441</v>
      </c>
      <c r="B51" s="11" t="s">
        <v>39</v>
      </c>
      <c r="C51" s="14">
        <v>272</v>
      </c>
    </row>
    <row r="52" spans="1:3" ht="22.5" customHeight="1" x14ac:dyDescent="0.2">
      <c r="A52" s="6">
        <v>2442</v>
      </c>
      <c r="B52" s="11" t="s">
        <v>40</v>
      </c>
      <c r="C52" s="14">
        <v>3189</v>
      </c>
    </row>
    <row r="53" spans="1:3" ht="22.5" customHeight="1" x14ac:dyDescent="0.2">
      <c r="A53" s="6">
        <v>2443</v>
      </c>
      <c r="B53" s="11" t="s">
        <v>41</v>
      </c>
      <c r="C53" s="14">
        <v>74</v>
      </c>
    </row>
    <row r="54" spans="1:3" ht="22.5" customHeight="1" thickBot="1" x14ac:dyDescent="0.25">
      <c r="A54" s="6">
        <v>2449</v>
      </c>
      <c r="B54" s="11" t="s">
        <v>42</v>
      </c>
      <c r="C54" s="14">
        <v>9434</v>
      </c>
    </row>
    <row r="55" spans="1:3" ht="22.5" customHeight="1" thickBot="1" x14ac:dyDescent="0.25">
      <c r="A55" s="20"/>
      <c r="B55" s="21" t="s">
        <v>166</v>
      </c>
      <c r="C55" s="22">
        <f>SUM(C51,C52,C53,C54)</f>
        <v>12969</v>
      </c>
    </row>
    <row r="56" spans="1:3" ht="22.5" customHeight="1" x14ac:dyDescent="0.2">
      <c r="A56" s="6">
        <v>2451</v>
      </c>
      <c r="B56" s="11" t="s">
        <v>144</v>
      </c>
      <c r="C56" s="14">
        <v>2</v>
      </c>
    </row>
    <row r="57" spans="1:3" ht="22.5" customHeight="1" x14ac:dyDescent="0.2">
      <c r="A57" s="6">
        <v>2452</v>
      </c>
      <c r="B57" s="11" t="s">
        <v>43</v>
      </c>
      <c r="C57" s="14">
        <v>11</v>
      </c>
    </row>
    <row r="58" spans="1:3" ht="22.5" customHeight="1" x14ac:dyDescent="0.2">
      <c r="A58" s="6">
        <v>2453</v>
      </c>
      <c r="B58" s="11" t="s">
        <v>44</v>
      </c>
      <c r="C58" s="14">
        <v>38</v>
      </c>
    </row>
    <row r="59" spans="1:3" ht="22.5" customHeight="1" x14ac:dyDescent="0.2">
      <c r="A59" s="6">
        <v>2454</v>
      </c>
      <c r="B59" s="11" t="s">
        <v>107</v>
      </c>
      <c r="C59" s="14">
        <v>2</v>
      </c>
    </row>
    <row r="60" spans="1:3" ht="22.5" customHeight="1" thickBot="1" x14ac:dyDescent="0.25">
      <c r="A60" s="6">
        <v>2459</v>
      </c>
      <c r="B60" s="11" t="s">
        <v>45</v>
      </c>
      <c r="C60" s="14">
        <v>265</v>
      </c>
    </row>
    <row r="61" spans="1:3" ht="22.5" customHeight="1" thickBot="1" x14ac:dyDescent="0.25">
      <c r="A61" s="20"/>
      <c r="B61" s="21" t="s">
        <v>173</v>
      </c>
      <c r="C61" s="22">
        <f>SUM(C56,C57,C58,C59,C60)</f>
        <v>318</v>
      </c>
    </row>
    <row r="62" spans="1:3" ht="22.5" customHeight="1" thickBot="1" x14ac:dyDescent="0.25">
      <c r="A62" s="20">
        <v>2460</v>
      </c>
      <c r="B62" s="21" t="s">
        <v>46</v>
      </c>
      <c r="C62" s="22">
        <v>38</v>
      </c>
    </row>
    <row r="63" spans="1:3" ht="22.5" customHeight="1" thickBot="1" x14ac:dyDescent="0.25">
      <c r="A63" s="20">
        <v>2490</v>
      </c>
      <c r="B63" s="21" t="s">
        <v>47</v>
      </c>
      <c r="C63" s="22">
        <v>6667</v>
      </c>
    </row>
    <row r="64" spans="1:3" ht="22.5" customHeight="1" thickBot="1" x14ac:dyDescent="0.25">
      <c r="A64" s="17"/>
      <c r="B64" s="18" t="s">
        <v>174</v>
      </c>
      <c r="C64" s="19">
        <f>SUM(C35,C43,C50,C55,C61,C62,C63)</f>
        <v>43612</v>
      </c>
    </row>
    <row r="65" spans="1:3" ht="22.5" customHeight="1" x14ac:dyDescent="0.2">
      <c r="A65" s="6">
        <v>2611</v>
      </c>
      <c r="B65" s="11" t="s">
        <v>50</v>
      </c>
      <c r="C65" s="14">
        <v>152</v>
      </c>
    </row>
    <row r="66" spans="1:3" ht="22.5" customHeight="1" x14ac:dyDescent="0.2">
      <c r="A66" s="6">
        <v>2612</v>
      </c>
      <c r="B66" s="11" t="s">
        <v>51</v>
      </c>
      <c r="C66" s="14">
        <v>100</v>
      </c>
    </row>
    <row r="67" spans="1:3" ht="22.5" customHeight="1" x14ac:dyDescent="0.2">
      <c r="A67" s="6">
        <v>2613</v>
      </c>
      <c r="B67" s="11" t="s">
        <v>109</v>
      </c>
      <c r="C67" s="14">
        <v>21</v>
      </c>
    </row>
    <row r="68" spans="1:3" ht="22.5" customHeight="1" x14ac:dyDescent="0.2">
      <c r="A68" s="6">
        <v>2614</v>
      </c>
      <c r="B68" s="11" t="s">
        <v>110</v>
      </c>
      <c r="C68" s="14">
        <v>11</v>
      </c>
    </row>
    <row r="69" spans="1:3" ht="22.5" customHeight="1" x14ac:dyDescent="0.2">
      <c r="A69" s="6">
        <v>2615</v>
      </c>
      <c r="B69" s="11" t="s">
        <v>52</v>
      </c>
      <c r="C69" s="14">
        <v>353</v>
      </c>
    </row>
    <row r="70" spans="1:3" ht="22.5" customHeight="1" x14ac:dyDescent="0.2">
      <c r="A70" s="6">
        <v>2616</v>
      </c>
      <c r="B70" s="11" t="s">
        <v>53</v>
      </c>
      <c r="C70" s="14">
        <v>568</v>
      </c>
    </row>
    <row r="71" spans="1:3" ht="22.5" customHeight="1" thickBot="1" x14ac:dyDescent="0.25">
      <c r="A71" s="6">
        <v>2619</v>
      </c>
      <c r="B71" s="11" t="s">
        <v>111</v>
      </c>
      <c r="C71" s="14">
        <v>2</v>
      </c>
    </row>
    <row r="72" spans="1:3" ht="22.5" customHeight="1" thickBot="1" x14ac:dyDescent="0.25">
      <c r="A72" s="20"/>
      <c r="B72" s="21" t="s">
        <v>49</v>
      </c>
      <c r="C72" s="22">
        <f>1037+SUM(C65,C66,C67,C68,C69,C70,C71)</f>
        <v>2244</v>
      </c>
    </row>
    <row r="73" spans="1:3" ht="22.5" customHeight="1" thickBot="1" x14ac:dyDescent="0.25">
      <c r="A73" s="6">
        <v>2621</v>
      </c>
      <c r="B73" s="11" t="s">
        <v>55</v>
      </c>
      <c r="C73" s="14">
        <v>180</v>
      </c>
    </row>
    <row r="74" spans="1:3" ht="22.5" customHeight="1" thickBot="1" x14ac:dyDescent="0.25">
      <c r="A74" s="20"/>
      <c r="B74" s="21" t="s">
        <v>54</v>
      </c>
      <c r="C74" s="22">
        <f>747+SUM(C73)</f>
        <v>927</v>
      </c>
    </row>
    <row r="75" spans="1:3" ht="22.5" customHeight="1" thickBot="1" x14ac:dyDescent="0.25">
      <c r="A75" s="20">
        <v>2630</v>
      </c>
      <c r="B75" s="21" t="s">
        <v>58</v>
      </c>
      <c r="C75" s="22">
        <v>236</v>
      </c>
    </row>
    <row r="76" spans="1:3" ht="22.5" customHeight="1" x14ac:dyDescent="0.2">
      <c r="A76" s="6">
        <v>2641</v>
      </c>
      <c r="B76" s="11" t="s">
        <v>60</v>
      </c>
      <c r="C76" s="14">
        <v>458</v>
      </c>
    </row>
    <row r="77" spans="1:3" ht="22.5" customHeight="1" x14ac:dyDescent="0.2">
      <c r="A77" s="6">
        <v>2642</v>
      </c>
      <c r="B77" s="11" t="s">
        <v>61</v>
      </c>
      <c r="C77" s="14">
        <v>362</v>
      </c>
    </row>
    <row r="78" spans="1:3" ht="22.5" customHeight="1" x14ac:dyDescent="0.2">
      <c r="A78" s="6">
        <v>2643</v>
      </c>
      <c r="B78" s="11" t="s">
        <v>115</v>
      </c>
      <c r="C78" s="14">
        <v>22</v>
      </c>
    </row>
    <row r="79" spans="1:3" ht="22.5" customHeight="1" x14ac:dyDescent="0.2">
      <c r="A79" s="6">
        <v>2644</v>
      </c>
      <c r="B79" s="11" t="s">
        <v>62</v>
      </c>
      <c r="C79" s="14">
        <v>3442</v>
      </c>
    </row>
    <row r="80" spans="1:3" ht="22.5" customHeight="1" thickBot="1" x14ac:dyDescent="0.25">
      <c r="A80" s="6">
        <v>2646</v>
      </c>
      <c r="B80" s="11" t="s">
        <v>116</v>
      </c>
      <c r="C80" s="14">
        <v>4</v>
      </c>
    </row>
    <row r="81" spans="1:3" ht="22.5" customHeight="1" thickBot="1" x14ac:dyDescent="0.25">
      <c r="A81" s="20"/>
      <c r="B81" s="21" t="s">
        <v>59</v>
      </c>
      <c r="C81" s="22">
        <f>474+SUM(C76,C77,C78,C79,C80)</f>
        <v>4762</v>
      </c>
    </row>
    <row r="82" spans="1:3" ht="22.5" customHeight="1" thickBot="1" x14ac:dyDescent="0.25">
      <c r="A82" s="20">
        <v>2650</v>
      </c>
      <c r="B82" s="21" t="s">
        <v>117</v>
      </c>
      <c r="C82" s="22">
        <v>13</v>
      </c>
    </row>
    <row r="83" spans="1:3" ht="22.5" customHeight="1" x14ac:dyDescent="0.2">
      <c r="A83" s="6">
        <v>2661</v>
      </c>
      <c r="B83" s="11" t="s">
        <v>119</v>
      </c>
      <c r="C83" s="14">
        <v>395</v>
      </c>
    </row>
    <row r="84" spans="1:3" ht="22.5" customHeight="1" x14ac:dyDescent="0.2">
      <c r="A84" s="6">
        <v>2662</v>
      </c>
      <c r="B84" s="11" t="s">
        <v>120</v>
      </c>
      <c r="C84" s="14">
        <v>126</v>
      </c>
    </row>
    <row r="85" spans="1:3" ht="22.5" customHeight="1" x14ac:dyDescent="0.2">
      <c r="A85" s="6">
        <v>2663</v>
      </c>
      <c r="B85" s="11" t="s">
        <v>121</v>
      </c>
      <c r="C85" s="14">
        <v>927</v>
      </c>
    </row>
    <row r="86" spans="1:3" ht="22.5" customHeight="1" x14ac:dyDescent="0.2">
      <c r="A86" s="6">
        <v>2664</v>
      </c>
      <c r="B86" s="11" t="s">
        <v>64</v>
      </c>
      <c r="C86" s="14">
        <v>13</v>
      </c>
    </row>
    <row r="87" spans="1:3" ht="22.5" customHeight="1" x14ac:dyDescent="0.2">
      <c r="A87" s="6">
        <v>2665</v>
      </c>
      <c r="B87" s="11" t="s">
        <v>65</v>
      </c>
      <c r="C87" s="14">
        <v>660</v>
      </c>
    </row>
    <row r="88" spans="1:3" ht="22.5" customHeight="1" thickBot="1" x14ac:dyDescent="0.25">
      <c r="A88" s="6">
        <v>2667</v>
      </c>
      <c r="B88" s="11" t="s">
        <v>66</v>
      </c>
      <c r="C88" s="14">
        <v>395</v>
      </c>
    </row>
    <row r="89" spans="1:3" ht="22.5" customHeight="1" thickBot="1" x14ac:dyDescent="0.25">
      <c r="A89" s="20"/>
      <c r="B89" s="21" t="s">
        <v>118</v>
      </c>
      <c r="C89" s="22">
        <f>SUM(C83,C84,C85,C86,C87,C88)</f>
        <v>2516</v>
      </c>
    </row>
    <row r="90" spans="1:3" ht="22.5" customHeight="1" thickBot="1" x14ac:dyDescent="0.25">
      <c r="A90" s="20">
        <v>2670</v>
      </c>
      <c r="B90" s="21" t="s">
        <v>123</v>
      </c>
      <c r="C90" s="22">
        <v>19</v>
      </c>
    </row>
    <row r="91" spans="1:3" ht="22.5" customHeight="1" thickBot="1" x14ac:dyDescent="0.25">
      <c r="A91" s="17"/>
      <c r="B91" s="18" t="s">
        <v>48</v>
      </c>
      <c r="C91" s="19">
        <f>SUM(C72,C74,C75,C81,C82,C89,C90)</f>
        <v>10717</v>
      </c>
    </row>
    <row r="92" spans="1:3" ht="22.5" customHeight="1" thickBot="1" x14ac:dyDescent="0.25">
      <c r="A92" s="20">
        <v>2810</v>
      </c>
      <c r="B92" s="21" t="s">
        <v>67</v>
      </c>
      <c r="C92" s="22">
        <v>8578</v>
      </c>
    </row>
    <row r="93" spans="1:3" ht="22.5" customHeight="1" thickBot="1" x14ac:dyDescent="0.25">
      <c r="A93" s="20">
        <v>2820</v>
      </c>
      <c r="B93" s="21" t="s">
        <v>68</v>
      </c>
      <c r="C93" s="22">
        <v>492</v>
      </c>
    </row>
    <row r="94" spans="1:3" ht="22.5" customHeight="1" x14ac:dyDescent="0.2">
      <c r="A94" s="6">
        <v>2831</v>
      </c>
      <c r="B94" s="11" t="s">
        <v>69</v>
      </c>
      <c r="C94" s="14">
        <v>1491</v>
      </c>
    </row>
    <row r="95" spans="1:3" ht="22.5" customHeight="1" x14ac:dyDescent="0.2">
      <c r="A95" s="6">
        <v>2832</v>
      </c>
      <c r="B95" s="11" t="s">
        <v>70</v>
      </c>
      <c r="C95" s="14">
        <v>2825</v>
      </c>
    </row>
    <row r="96" spans="1:3" ht="22.5" customHeight="1" x14ac:dyDescent="0.2">
      <c r="A96" s="6">
        <v>2833</v>
      </c>
      <c r="B96" s="11" t="s">
        <v>71</v>
      </c>
      <c r="C96" s="14">
        <v>15</v>
      </c>
    </row>
    <row r="97" spans="1:3" ht="22.5" customHeight="1" thickBot="1" x14ac:dyDescent="0.25">
      <c r="A97" s="6">
        <v>2835</v>
      </c>
      <c r="B97" s="11" t="s">
        <v>72</v>
      </c>
      <c r="C97" s="14">
        <v>2</v>
      </c>
    </row>
    <row r="98" spans="1:3" ht="22.5" customHeight="1" thickBot="1" x14ac:dyDescent="0.25">
      <c r="A98" s="20"/>
      <c r="B98" s="21" t="s">
        <v>167</v>
      </c>
      <c r="C98" s="22">
        <f>SUM(C94,C95,C96,C97)</f>
        <v>4333</v>
      </c>
    </row>
    <row r="99" spans="1:3" ht="22.5" customHeight="1" thickBot="1" x14ac:dyDescent="0.25">
      <c r="A99" s="20">
        <v>2840</v>
      </c>
      <c r="B99" s="21" t="s">
        <v>73</v>
      </c>
      <c r="C99" s="22">
        <v>5135</v>
      </c>
    </row>
    <row r="100" spans="1:3" ht="22.5" customHeight="1" thickBot="1" x14ac:dyDescent="0.25">
      <c r="A100" s="20">
        <v>2850</v>
      </c>
      <c r="B100" s="21" t="s">
        <v>74</v>
      </c>
      <c r="C100" s="22">
        <v>1694</v>
      </c>
    </row>
    <row r="101" spans="1:3" ht="22.5" customHeight="1" thickBot="1" x14ac:dyDescent="0.25">
      <c r="A101" s="20">
        <v>2860</v>
      </c>
      <c r="B101" s="21" t="s">
        <v>124</v>
      </c>
      <c r="C101" s="22">
        <v>6</v>
      </c>
    </row>
    <row r="102" spans="1:3" ht="22.5" customHeight="1" thickBot="1" x14ac:dyDescent="0.25">
      <c r="A102" s="20">
        <v>2890</v>
      </c>
      <c r="B102" s="21" t="s">
        <v>151</v>
      </c>
      <c r="C102" s="22">
        <v>20</v>
      </c>
    </row>
    <row r="103" spans="1:3" ht="22.5" customHeight="1" thickBot="1" x14ac:dyDescent="0.25">
      <c r="A103" s="17"/>
      <c r="B103" s="18" t="s">
        <v>175</v>
      </c>
      <c r="C103" s="19">
        <f>SUM(C92,C93,C98,C99,C100,C101,C102)</f>
        <v>20258</v>
      </c>
    </row>
    <row r="104" spans="1:3" ht="22.5" customHeight="1" thickBot="1" x14ac:dyDescent="0.25">
      <c r="A104" s="23"/>
      <c r="B104" s="24" t="s">
        <v>178</v>
      </c>
      <c r="C104" s="25">
        <f>SUM(C19,C28,C64,C91,C103)</f>
        <v>231721</v>
      </c>
    </row>
    <row r="105" spans="1:3" s="32" customFormat="1" ht="22.5" customHeight="1" thickBot="1" x14ac:dyDescent="0.25">
      <c r="A105" s="29"/>
      <c r="B105" s="30"/>
      <c r="C105" s="31"/>
    </row>
    <row r="106" spans="1:3" ht="22.5" customHeight="1" x14ac:dyDescent="0.2">
      <c r="A106" s="33">
        <v>3211</v>
      </c>
      <c r="B106" s="34" t="s">
        <v>76</v>
      </c>
      <c r="C106" s="35">
        <v>31555</v>
      </c>
    </row>
    <row r="107" spans="1:3" ht="22.5" customHeight="1" x14ac:dyDescent="0.2">
      <c r="A107" s="6">
        <v>3212</v>
      </c>
      <c r="B107" s="11" t="s">
        <v>77</v>
      </c>
      <c r="C107" s="14">
        <v>924</v>
      </c>
    </row>
    <row r="108" spans="1:3" ht="22.5" customHeight="1" thickBot="1" x14ac:dyDescent="0.25">
      <c r="A108" s="6">
        <v>3213</v>
      </c>
      <c r="B108" s="11" t="s">
        <v>131</v>
      </c>
      <c r="C108" s="14">
        <v>556</v>
      </c>
    </row>
    <row r="109" spans="1:3" ht="22.5" customHeight="1" thickBot="1" x14ac:dyDescent="0.25">
      <c r="A109" s="20"/>
      <c r="B109" s="21" t="s">
        <v>160</v>
      </c>
      <c r="C109" s="22">
        <f>SUM(C106,C107,C108)</f>
        <v>33035</v>
      </c>
    </row>
    <row r="110" spans="1:3" ht="22.5" customHeight="1" thickBot="1" x14ac:dyDescent="0.25">
      <c r="A110" s="23"/>
      <c r="B110" s="24" t="s">
        <v>179</v>
      </c>
      <c r="C110" s="25">
        <f>SUM(C109)</f>
        <v>33035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83"/>
  <sheetViews>
    <sheetView workbookViewId="0">
      <selection activeCell="F14" sqref="F14"/>
    </sheetView>
  </sheetViews>
  <sheetFormatPr baseColWidth="10" defaultColWidth="7.1640625" defaultRowHeight="22.5" customHeight="1" x14ac:dyDescent="0.2"/>
  <cols>
    <col min="1" max="1" width="7.1640625" style="2"/>
    <col min="2" max="2" width="60.5" style="1" bestFit="1" customWidth="1"/>
    <col min="3" max="3" width="10.6640625" style="5" customWidth="1"/>
    <col min="4" max="16384" width="7.1640625" style="5"/>
  </cols>
  <sheetData>
    <row r="1" spans="1:3" s="4" customFormat="1" ht="33.75" customHeight="1" thickBot="1" x14ac:dyDescent="0.25">
      <c r="A1" s="26" t="s">
        <v>0</v>
      </c>
      <c r="B1" s="27" t="s">
        <v>1</v>
      </c>
      <c r="C1" s="28" t="s">
        <v>2</v>
      </c>
    </row>
    <row r="2" spans="1:3" ht="22.5" customHeight="1" thickBot="1" x14ac:dyDescent="0.25">
      <c r="A2" s="20">
        <v>2110</v>
      </c>
      <c r="B2" s="21" t="s">
        <v>11</v>
      </c>
      <c r="C2" s="22">
        <v>10</v>
      </c>
    </row>
    <row r="3" spans="1:3" ht="22.5" customHeight="1" thickBot="1" x14ac:dyDescent="0.25">
      <c r="A3" s="20">
        <v>2120</v>
      </c>
      <c r="B3" s="21" t="s">
        <v>12</v>
      </c>
      <c r="C3" s="22">
        <v>7274</v>
      </c>
    </row>
    <row r="4" spans="1:3" ht="22.5" customHeight="1" thickBot="1" x14ac:dyDescent="0.25">
      <c r="A4" s="20">
        <v>2130</v>
      </c>
      <c r="B4" s="21" t="s">
        <v>13</v>
      </c>
      <c r="C4" s="22">
        <v>787</v>
      </c>
    </row>
    <row r="5" spans="1:3" ht="22.5" customHeight="1" thickBot="1" x14ac:dyDescent="0.25">
      <c r="A5" s="20">
        <v>2140</v>
      </c>
      <c r="B5" s="21" t="s">
        <v>14</v>
      </c>
      <c r="C5" s="22">
        <v>61</v>
      </c>
    </row>
    <row r="6" spans="1:3" ht="22.5" customHeight="1" thickBot="1" x14ac:dyDescent="0.25">
      <c r="A6" s="17"/>
      <c r="B6" s="18" t="s">
        <v>170</v>
      </c>
      <c r="C6" s="19">
        <f>SUM(C2,C3,C4,C5)</f>
        <v>8132</v>
      </c>
    </row>
    <row r="7" spans="1:3" ht="22.5" customHeight="1" thickBot="1" x14ac:dyDescent="0.25">
      <c r="A7" s="20">
        <v>2310</v>
      </c>
      <c r="B7" s="21" t="s">
        <v>15</v>
      </c>
      <c r="C7" s="22">
        <v>3652</v>
      </c>
    </row>
    <row r="8" spans="1:3" ht="22.5" customHeight="1" thickBot="1" x14ac:dyDescent="0.25">
      <c r="A8" s="20">
        <v>2320</v>
      </c>
      <c r="B8" s="21" t="s">
        <v>16</v>
      </c>
      <c r="C8" s="22">
        <v>372</v>
      </c>
    </row>
    <row r="9" spans="1:3" ht="22.5" customHeight="1" thickBot="1" x14ac:dyDescent="0.25">
      <c r="A9" s="20">
        <v>2330</v>
      </c>
      <c r="B9" s="21" t="s">
        <v>17</v>
      </c>
      <c r="C9" s="22">
        <v>591</v>
      </c>
    </row>
    <row r="10" spans="1:3" ht="22.5" customHeight="1" x14ac:dyDescent="0.2">
      <c r="A10" s="6">
        <v>2341</v>
      </c>
      <c r="B10" s="11" t="s">
        <v>18</v>
      </c>
      <c r="C10" s="14">
        <v>51</v>
      </c>
    </row>
    <row r="11" spans="1:3" ht="22.5" customHeight="1" x14ac:dyDescent="0.2">
      <c r="A11" s="6">
        <v>2342</v>
      </c>
      <c r="B11" s="11" t="s">
        <v>19</v>
      </c>
      <c r="C11" s="14">
        <v>1655</v>
      </c>
    </row>
    <row r="12" spans="1:3" ht="22.5" customHeight="1" thickBot="1" x14ac:dyDescent="0.25">
      <c r="A12" s="6">
        <v>2343</v>
      </c>
      <c r="B12" s="11" t="s">
        <v>20</v>
      </c>
      <c r="C12" s="14">
        <v>28</v>
      </c>
    </row>
    <row r="13" spans="1:3" ht="22.5" customHeight="1" thickBot="1" x14ac:dyDescent="0.25">
      <c r="A13" s="20"/>
      <c r="B13" s="21" t="s">
        <v>171</v>
      </c>
      <c r="C13" s="22">
        <f>SUM(C10,C11,C12)</f>
        <v>1734</v>
      </c>
    </row>
    <row r="14" spans="1:3" ht="22.5" customHeight="1" thickBot="1" x14ac:dyDescent="0.25">
      <c r="A14" s="20">
        <v>2350</v>
      </c>
      <c r="B14" s="21" t="s">
        <v>21</v>
      </c>
      <c r="C14" s="22">
        <v>13</v>
      </c>
    </row>
    <row r="15" spans="1:3" ht="22.5" customHeight="1" thickBot="1" x14ac:dyDescent="0.25">
      <c r="A15" s="17"/>
      <c r="B15" s="18" t="s">
        <v>172</v>
      </c>
      <c r="C15" s="19">
        <f>SUM(C7,C8,C9,C13,C14)</f>
        <v>6362</v>
      </c>
    </row>
    <row r="16" spans="1:3" ht="22.5" customHeight="1" x14ac:dyDescent="0.2">
      <c r="A16" s="6">
        <v>2411</v>
      </c>
      <c r="B16" s="11" t="s">
        <v>22</v>
      </c>
      <c r="C16" s="14">
        <v>32</v>
      </c>
    </row>
    <row r="17" spans="1:3" ht="22.5" customHeight="1" x14ac:dyDescent="0.2">
      <c r="A17" s="6">
        <v>2412</v>
      </c>
      <c r="B17" s="11" t="s">
        <v>23</v>
      </c>
      <c r="C17" s="14">
        <v>344</v>
      </c>
    </row>
    <row r="18" spans="1:3" ht="22.5" customHeight="1" x14ac:dyDescent="0.2">
      <c r="A18" s="6">
        <v>2413</v>
      </c>
      <c r="B18" s="11" t="s">
        <v>24</v>
      </c>
      <c r="C18" s="14">
        <v>374</v>
      </c>
    </row>
    <row r="19" spans="1:3" ht="22.5" customHeight="1" x14ac:dyDescent="0.2">
      <c r="A19" s="6">
        <v>2414</v>
      </c>
      <c r="B19" s="11" t="s">
        <v>25</v>
      </c>
      <c r="C19" s="14">
        <v>69</v>
      </c>
    </row>
    <row r="20" spans="1:3" ht="22.5" customHeight="1" x14ac:dyDescent="0.2">
      <c r="A20" s="6">
        <v>2415</v>
      </c>
      <c r="B20" s="11" t="s">
        <v>26</v>
      </c>
      <c r="C20" s="14">
        <v>4</v>
      </c>
    </row>
    <row r="21" spans="1:3" ht="22.5" customHeight="1" thickBot="1" x14ac:dyDescent="0.25">
      <c r="A21" s="6">
        <v>2419</v>
      </c>
      <c r="B21" s="11" t="s">
        <v>27</v>
      </c>
      <c r="C21" s="14">
        <v>223</v>
      </c>
    </row>
    <row r="22" spans="1:3" ht="22.5" customHeight="1" thickBot="1" x14ac:dyDescent="0.25">
      <c r="A22" s="20"/>
      <c r="B22" s="21" t="s">
        <v>165</v>
      </c>
      <c r="C22" s="22">
        <f>SUM(C16,C17,C18,C19,C20,C21)</f>
        <v>1046</v>
      </c>
    </row>
    <row r="23" spans="1:3" ht="22.5" customHeight="1" x14ac:dyDescent="0.2">
      <c r="A23" s="6">
        <v>2421</v>
      </c>
      <c r="B23" s="11" t="s">
        <v>28</v>
      </c>
      <c r="C23" s="14">
        <v>17</v>
      </c>
    </row>
    <row r="24" spans="1:3" ht="22.5" customHeight="1" x14ac:dyDescent="0.2">
      <c r="A24" s="6">
        <v>2422</v>
      </c>
      <c r="B24" s="11" t="s">
        <v>29</v>
      </c>
      <c r="C24" s="14">
        <v>86</v>
      </c>
    </row>
    <row r="25" spans="1:3" ht="22.5" customHeight="1" x14ac:dyDescent="0.2">
      <c r="A25" s="6">
        <v>2423</v>
      </c>
      <c r="B25" s="11" t="s">
        <v>30</v>
      </c>
      <c r="C25" s="14">
        <v>86</v>
      </c>
    </row>
    <row r="26" spans="1:3" ht="22.5" customHeight="1" x14ac:dyDescent="0.2">
      <c r="A26" s="6">
        <v>2424</v>
      </c>
      <c r="B26" s="11" t="s">
        <v>31</v>
      </c>
      <c r="C26" s="14">
        <v>42</v>
      </c>
    </row>
    <row r="27" spans="1:3" ht="22.5" customHeight="1" x14ac:dyDescent="0.2">
      <c r="A27" s="6">
        <v>2425</v>
      </c>
      <c r="B27" s="11" t="s">
        <v>32</v>
      </c>
      <c r="C27" s="14">
        <v>5</v>
      </c>
    </row>
    <row r="28" spans="1:3" ht="22.5" customHeight="1" x14ac:dyDescent="0.2">
      <c r="A28" s="6">
        <v>2427</v>
      </c>
      <c r="B28" s="11" t="s">
        <v>33</v>
      </c>
      <c r="C28" s="14">
        <v>68</v>
      </c>
    </row>
    <row r="29" spans="1:3" ht="22.5" customHeight="1" thickBot="1" x14ac:dyDescent="0.25">
      <c r="A29" s="6">
        <v>2429</v>
      </c>
      <c r="B29" s="11" t="s">
        <v>34</v>
      </c>
      <c r="C29" s="14">
        <v>273</v>
      </c>
    </row>
    <row r="30" spans="1:3" ht="22.5" customHeight="1" thickBot="1" x14ac:dyDescent="0.25">
      <c r="A30" s="20"/>
      <c r="B30" s="21" t="s">
        <v>149</v>
      </c>
      <c r="C30" s="22">
        <f>SUM(C23,C24,C25,C26,C27,C28,C29)</f>
        <v>577</v>
      </c>
    </row>
    <row r="31" spans="1:3" ht="22.5" customHeight="1" x14ac:dyDescent="0.2">
      <c r="A31" s="6">
        <v>2431</v>
      </c>
      <c r="B31" s="11" t="s">
        <v>143</v>
      </c>
      <c r="C31" s="14">
        <v>1</v>
      </c>
    </row>
    <row r="32" spans="1:3" ht="22.5" customHeight="1" x14ac:dyDescent="0.2">
      <c r="A32" s="6">
        <v>2432</v>
      </c>
      <c r="B32" s="11" t="s">
        <v>35</v>
      </c>
      <c r="C32" s="14">
        <v>6</v>
      </c>
    </row>
    <row r="33" spans="1:3" ht="22.5" customHeight="1" x14ac:dyDescent="0.2">
      <c r="A33" s="6">
        <v>2433</v>
      </c>
      <c r="B33" s="11" t="s">
        <v>36</v>
      </c>
      <c r="C33" s="14">
        <v>2</v>
      </c>
    </row>
    <row r="34" spans="1:3" ht="22.5" customHeight="1" thickBot="1" x14ac:dyDescent="0.25">
      <c r="A34" s="6">
        <v>2439</v>
      </c>
      <c r="B34" s="11" t="s">
        <v>38</v>
      </c>
      <c r="C34" s="14">
        <v>91</v>
      </c>
    </row>
    <row r="35" spans="1:3" ht="22.5" customHeight="1" thickBot="1" x14ac:dyDescent="0.25">
      <c r="A35" s="20"/>
      <c r="B35" s="21" t="s">
        <v>168</v>
      </c>
      <c r="C35" s="22">
        <f>SUM(C31,C32,C33,C34)</f>
        <v>100</v>
      </c>
    </row>
    <row r="36" spans="1:3" ht="22.5" customHeight="1" x14ac:dyDescent="0.2">
      <c r="A36" s="6">
        <v>2441</v>
      </c>
      <c r="B36" s="11" t="s">
        <v>39</v>
      </c>
      <c r="C36" s="14">
        <v>533</v>
      </c>
    </row>
    <row r="37" spans="1:3" ht="22.5" customHeight="1" x14ac:dyDescent="0.2">
      <c r="A37" s="6">
        <v>2442</v>
      </c>
      <c r="B37" s="11" t="s">
        <v>40</v>
      </c>
      <c r="C37" s="14">
        <v>859</v>
      </c>
    </row>
    <row r="38" spans="1:3" ht="22.5" customHeight="1" x14ac:dyDescent="0.2">
      <c r="A38" s="6">
        <v>2443</v>
      </c>
      <c r="B38" s="11" t="s">
        <v>41</v>
      </c>
      <c r="C38" s="14">
        <v>5</v>
      </c>
    </row>
    <row r="39" spans="1:3" ht="22.5" customHeight="1" thickBot="1" x14ac:dyDescent="0.25">
      <c r="A39" s="6">
        <v>2449</v>
      </c>
      <c r="B39" s="11" t="s">
        <v>42</v>
      </c>
      <c r="C39" s="14">
        <v>2478</v>
      </c>
    </row>
    <row r="40" spans="1:3" ht="22.5" customHeight="1" thickBot="1" x14ac:dyDescent="0.25">
      <c r="A40" s="20"/>
      <c r="B40" s="21" t="s">
        <v>166</v>
      </c>
      <c r="C40" s="22">
        <f>SUM(C36,C37,C38,C39)</f>
        <v>3875</v>
      </c>
    </row>
    <row r="41" spans="1:3" ht="22.5" customHeight="1" x14ac:dyDescent="0.2">
      <c r="A41" s="6">
        <v>2451</v>
      </c>
      <c r="B41" s="11" t="s">
        <v>144</v>
      </c>
      <c r="C41" s="14">
        <v>1</v>
      </c>
    </row>
    <row r="42" spans="1:3" ht="22.5" customHeight="1" x14ac:dyDescent="0.2">
      <c r="A42" s="6">
        <v>2452</v>
      </c>
      <c r="B42" s="11" t="s">
        <v>43</v>
      </c>
      <c r="C42" s="14">
        <v>6</v>
      </c>
    </row>
    <row r="43" spans="1:3" ht="22.5" customHeight="1" x14ac:dyDescent="0.2">
      <c r="A43" s="6">
        <v>2453</v>
      </c>
      <c r="B43" s="11" t="s">
        <v>44</v>
      </c>
      <c r="C43" s="14">
        <v>11</v>
      </c>
    </row>
    <row r="44" spans="1:3" ht="22.5" customHeight="1" thickBot="1" x14ac:dyDescent="0.25">
      <c r="A44" s="6">
        <v>2459</v>
      </c>
      <c r="B44" s="11" t="s">
        <v>45</v>
      </c>
      <c r="C44" s="14">
        <v>29</v>
      </c>
    </row>
    <row r="45" spans="1:3" ht="22.5" customHeight="1" thickBot="1" x14ac:dyDescent="0.25">
      <c r="A45" s="20"/>
      <c r="B45" s="21" t="s">
        <v>173</v>
      </c>
      <c r="C45" s="22">
        <f>SUM(C41,C42,C43,C44)</f>
        <v>47</v>
      </c>
    </row>
    <row r="46" spans="1:3" ht="22.5" customHeight="1" x14ac:dyDescent="0.2">
      <c r="A46" s="6">
        <v>2460</v>
      </c>
      <c r="B46" s="11" t="s">
        <v>46</v>
      </c>
      <c r="C46" s="14">
        <v>3</v>
      </c>
    </row>
    <row r="47" spans="1:3" ht="22.5" customHeight="1" thickBot="1" x14ac:dyDescent="0.25">
      <c r="A47" s="6">
        <v>2490</v>
      </c>
      <c r="B47" s="11" t="s">
        <v>47</v>
      </c>
      <c r="C47" s="14">
        <v>345</v>
      </c>
    </row>
    <row r="48" spans="1:3" ht="22.5" customHeight="1" thickBot="1" x14ac:dyDescent="0.25">
      <c r="A48" s="17"/>
      <c r="B48" s="18" t="s">
        <v>174</v>
      </c>
      <c r="C48" s="19">
        <f>SUM(C22,C30,C35,C40,C45,C46,C47)</f>
        <v>5993</v>
      </c>
    </row>
    <row r="49" spans="1:3" ht="22.5" customHeight="1" x14ac:dyDescent="0.2">
      <c r="A49" s="6">
        <v>2612</v>
      </c>
      <c r="B49" s="11" t="s">
        <v>51</v>
      </c>
      <c r="C49" s="14">
        <v>8</v>
      </c>
    </row>
    <row r="50" spans="1:3" ht="22.5" customHeight="1" x14ac:dyDescent="0.2">
      <c r="A50" s="6">
        <v>2613</v>
      </c>
      <c r="B50" s="11" t="s">
        <v>109</v>
      </c>
      <c r="C50" s="14">
        <v>24</v>
      </c>
    </row>
    <row r="51" spans="1:3" ht="22.5" customHeight="1" x14ac:dyDescent="0.2">
      <c r="A51" s="6">
        <v>2614</v>
      </c>
      <c r="B51" s="11" t="s">
        <v>110</v>
      </c>
      <c r="C51" s="14">
        <v>11</v>
      </c>
    </row>
    <row r="52" spans="1:3" ht="22.5" customHeight="1" x14ac:dyDescent="0.2">
      <c r="A52" s="6">
        <v>2615</v>
      </c>
      <c r="B52" s="11" t="s">
        <v>52</v>
      </c>
      <c r="C52" s="14">
        <v>24</v>
      </c>
    </row>
    <row r="53" spans="1:3" ht="22.5" customHeight="1" x14ac:dyDescent="0.2">
      <c r="A53" s="6">
        <v>2616</v>
      </c>
      <c r="B53" s="11" t="s">
        <v>53</v>
      </c>
      <c r="C53" s="14">
        <v>381</v>
      </c>
    </row>
    <row r="54" spans="1:3" ht="22.5" customHeight="1" thickBot="1" x14ac:dyDescent="0.25">
      <c r="A54" s="6">
        <v>2619</v>
      </c>
      <c r="B54" s="11" t="s">
        <v>111</v>
      </c>
      <c r="C54" s="14">
        <v>3</v>
      </c>
    </row>
    <row r="55" spans="1:3" ht="22.5" customHeight="1" thickBot="1" x14ac:dyDescent="0.25">
      <c r="A55" s="20"/>
      <c r="B55" s="21" t="s">
        <v>49</v>
      </c>
      <c r="C55" s="22">
        <f>SUM(C49,C50,C51,C52,C53,C54)</f>
        <v>451</v>
      </c>
    </row>
    <row r="56" spans="1:3" ht="22.5" customHeight="1" thickBot="1" x14ac:dyDescent="0.25">
      <c r="A56" s="6">
        <v>2621</v>
      </c>
      <c r="B56" s="11" t="s">
        <v>55</v>
      </c>
      <c r="C56" s="14">
        <v>3</v>
      </c>
    </row>
    <row r="57" spans="1:3" ht="22.5" customHeight="1" thickBot="1" x14ac:dyDescent="0.25">
      <c r="A57" s="20"/>
      <c r="B57" s="21" t="s">
        <v>54</v>
      </c>
      <c r="C57" s="22">
        <f>137+C56</f>
        <v>140</v>
      </c>
    </row>
    <row r="58" spans="1:3" ht="22.5" customHeight="1" thickBot="1" x14ac:dyDescent="0.25">
      <c r="A58" s="20">
        <v>2630</v>
      </c>
      <c r="B58" s="21" t="s">
        <v>58</v>
      </c>
      <c r="C58" s="22">
        <v>23</v>
      </c>
    </row>
    <row r="59" spans="1:3" ht="22.5" customHeight="1" x14ac:dyDescent="0.2">
      <c r="A59" s="6">
        <v>2641</v>
      </c>
      <c r="B59" s="11" t="s">
        <v>60</v>
      </c>
      <c r="C59" s="14">
        <v>35</v>
      </c>
    </row>
    <row r="60" spans="1:3" ht="22.5" customHeight="1" x14ac:dyDescent="0.2">
      <c r="A60" s="6">
        <v>2642</v>
      </c>
      <c r="B60" s="11" t="s">
        <v>61</v>
      </c>
      <c r="C60" s="14">
        <v>96</v>
      </c>
    </row>
    <row r="61" spans="1:3" ht="22.5" customHeight="1" x14ac:dyDescent="0.2">
      <c r="A61" s="6">
        <v>2643</v>
      </c>
      <c r="B61" s="11" t="s">
        <v>115</v>
      </c>
      <c r="C61" s="14">
        <v>10</v>
      </c>
    </row>
    <row r="62" spans="1:3" ht="22.5" customHeight="1" x14ac:dyDescent="0.2">
      <c r="A62" s="6">
        <v>2644</v>
      </c>
      <c r="B62" s="11" t="s">
        <v>62</v>
      </c>
      <c r="C62" s="14">
        <v>318</v>
      </c>
    </row>
    <row r="63" spans="1:3" ht="22.5" customHeight="1" x14ac:dyDescent="0.2">
      <c r="A63" s="6">
        <v>2645</v>
      </c>
      <c r="B63" s="11" t="s">
        <v>63</v>
      </c>
      <c r="C63" s="14">
        <v>1</v>
      </c>
    </row>
    <row r="64" spans="1:3" ht="22.5" customHeight="1" thickBot="1" x14ac:dyDescent="0.25">
      <c r="A64" s="6">
        <v>2646</v>
      </c>
      <c r="B64" s="11" t="s">
        <v>116</v>
      </c>
      <c r="C64" s="14">
        <v>1</v>
      </c>
    </row>
    <row r="65" spans="1:3" ht="22.5" customHeight="1" thickBot="1" x14ac:dyDescent="0.25">
      <c r="A65" s="20"/>
      <c r="B65" s="21" t="s">
        <v>59</v>
      </c>
      <c r="C65" s="22">
        <f>SUM(C59,C60,C61,C62,C63,C64)</f>
        <v>461</v>
      </c>
    </row>
    <row r="66" spans="1:3" ht="22.5" customHeight="1" thickBot="1" x14ac:dyDescent="0.25">
      <c r="A66" s="20">
        <v>2650</v>
      </c>
      <c r="B66" s="21" t="s">
        <v>117</v>
      </c>
      <c r="C66" s="22">
        <v>1</v>
      </c>
    </row>
    <row r="67" spans="1:3" ht="22.5" customHeight="1" x14ac:dyDescent="0.2">
      <c r="A67" s="6">
        <v>2661</v>
      </c>
      <c r="B67" s="11" t="s">
        <v>119</v>
      </c>
      <c r="C67" s="14">
        <v>47</v>
      </c>
    </row>
    <row r="68" spans="1:3" ht="22.5" customHeight="1" x14ac:dyDescent="0.2">
      <c r="A68" s="6">
        <v>2662</v>
      </c>
      <c r="B68" s="11" t="s">
        <v>120</v>
      </c>
      <c r="C68" s="14">
        <v>11</v>
      </c>
    </row>
    <row r="69" spans="1:3" ht="22.5" customHeight="1" x14ac:dyDescent="0.2">
      <c r="A69" s="6">
        <v>2663</v>
      </c>
      <c r="B69" s="11" t="s">
        <v>121</v>
      </c>
      <c r="C69" s="14">
        <v>3</v>
      </c>
    </row>
    <row r="70" spans="1:3" ht="22.5" customHeight="1" x14ac:dyDescent="0.2">
      <c r="A70" s="6">
        <v>2665</v>
      </c>
      <c r="B70" s="11" t="s">
        <v>65</v>
      </c>
      <c r="C70" s="14">
        <v>152</v>
      </c>
    </row>
    <row r="71" spans="1:3" ht="22.5" customHeight="1" thickBot="1" x14ac:dyDescent="0.25">
      <c r="A71" s="6">
        <v>2667</v>
      </c>
      <c r="B71" s="11" t="s">
        <v>66</v>
      </c>
      <c r="C71" s="14">
        <v>147</v>
      </c>
    </row>
    <row r="72" spans="1:3" ht="22.5" customHeight="1" thickBot="1" x14ac:dyDescent="0.25">
      <c r="A72" s="20"/>
      <c r="B72" s="21" t="s">
        <v>118</v>
      </c>
      <c r="C72" s="22">
        <f>SUM(C67,C68,C69,C70,C71)</f>
        <v>360</v>
      </c>
    </row>
    <row r="73" spans="1:3" ht="22.5" customHeight="1" thickBot="1" x14ac:dyDescent="0.25">
      <c r="A73" s="20">
        <v>2670</v>
      </c>
      <c r="B73" s="21" t="s">
        <v>123</v>
      </c>
      <c r="C73" s="22">
        <v>26</v>
      </c>
    </row>
    <row r="74" spans="1:3" ht="22.5" customHeight="1" thickBot="1" x14ac:dyDescent="0.25">
      <c r="A74" s="17"/>
      <c r="B74" s="18" t="s">
        <v>48</v>
      </c>
      <c r="C74" s="19">
        <f>SUM(C55,C57,C58,C65,C66,C72,C73)</f>
        <v>1462</v>
      </c>
    </row>
    <row r="75" spans="1:3" ht="22.5" customHeight="1" thickBot="1" x14ac:dyDescent="0.25">
      <c r="A75" s="20">
        <v>2810</v>
      </c>
      <c r="B75" s="21" t="s">
        <v>67</v>
      </c>
      <c r="C75" s="22">
        <v>4004</v>
      </c>
    </row>
    <row r="76" spans="1:3" ht="22.5" customHeight="1" thickBot="1" x14ac:dyDescent="0.25">
      <c r="A76" s="20">
        <v>2820</v>
      </c>
      <c r="B76" s="21" t="s">
        <v>68</v>
      </c>
      <c r="C76" s="22">
        <v>23</v>
      </c>
    </row>
    <row r="77" spans="1:3" ht="22.5" customHeight="1" x14ac:dyDescent="0.2">
      <c r="A77" s="6">
        <v>2831</v>
      </c>
      <c r="B77" s="11" t="s">
        <v>69</v>
      </c>
      <c r="C77" s="14">
        <v>407</v>
      </c>
    </row>
    <row r="78" spans="1:3" ht="22.5" customHeight="1" thickBot="1" x14ac:dyDescent="0.25">
      <c r="A78" s="6">
        <v>2832</v>
      </c>
      <c r="B78" s="11" t="s">
        <v>70</v>
      </c>
      <c r="C78" s="14">
        <v>97</v>
      </c>
    </row>
    <row r="79" spans="1:3" ht="22.5" customHeight="1" thickBot="1" x14ac:dyDescent="0.25">
      <c r="A79" s="20"/>
      <c r="B79" s="21" t="s">
        <v>167</v>
      </c>
      <c r="C79" s="22">
        <f>SUM(C77,C78)</f>
        <v>504</v>
      </c>
    </row>
    <row r="80" spans="1:3" ht="22.5" customHeight="1" thickBot="1" x14ac:dyDescent="0.25">
      <c r="A80" s="20">
        <v>2840</v>
      </c>
      <c r="B80" s="21" t="s">
        <v>73</v>
      </c>
      <c r="C80" s="22">
        <v>1595</v>
      </c>
    </row>
    <row r="81" spans="1:3" ht="22.5" customHeight="1" thickBot="1" x14ac:dyDescent="0.25">
      <c r="A81" s="20">
        <v>2850</v>
      </c>
      <c r="B81" s="21" t="s">
        <v>74</v>
      </c>
      <c r="C81" s="22">
        <v>36</v>
      </c>
    </row>
    <row r="82" spans="1:3" ht="22.5" customHeight="1" thickBot="1" x14ac:dyDescent="0.25">
      <c r="A82" s="17"/>
      <c r="B82" s="18" t="s">
        <v>175</v>
      </c>
      <c r="C82" s="19">
        <f>SUM(C75,C76,C79,C80,C81)</f>
        <v>6162</v>
      </c>
    </row>
    <row r="83" spans="1:3" ht="22.5" customHeight="1" thickBot="1" x14ac:dyDescent="0.25">
      <c r="A83" s="23"/>
      <c r="B83" s="24" t="s">
        <v>178</v>
      </c>
      <c r="C83" s="25">
        <f>SUM(C6,C15,C48,C74,C82)</f>
        <v>28111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Introduction</vt:lpstr>
      <vt:lpstr>Austria</vt:lpstr>
      <vt:lpstr>Belgium</vt:lpstr>
      <vt:lpstr>Canada</vt:lpstr>
      <vt:lpstr>Denmark</vt:lpstr>
      <vt:lpstr>Finland</vt:lpstr>
      <vt:lpstr>France</vt:lpstr>
      <vt:lpstr>Germany</vt:lpstr>
      <vt:lpstr>Ireland</vt:lpstr>
      <vt:lpstr>Italy</vt:lpstr>
      <vt:lpstr>Luxembourg</vt:lpstr>
      <vt:lpstr>Netherland</vt:lpstr>
      <vt:lpstr>Norway</vt:lpstr>
      <vt:lpstr>Poland</vt:lpstr>
      <vt:lpstr>Portugal</vt:lpstr>
      <vt:lpstr>Spain</vt:lpstr>
      <vt:lpstr>Switzerland</vt:lpstr>
      <vt:lpstr>Sweden</vt:lpstr>
      <vt:lpstr>United Kingdom</vt:lpstr>
      <vt:lpstr>USA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Bru</dc:creator>
  <dc:description/>
  <cp:lastModifiedBy>Microsoft Office User</cp:lastModifiedBy>
  <dcterms:created xsi:type="dcterms:W3CDTF">2020-06-02T08:07:06Z</dcterms:created>
  <dcterms:modified xsi:type="dcterms:W3CDTF">2020-06-16T07:52:48Z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6d209819-78c3-44b1-8f88-20c3fecd6627</vt:lpwstr>
  </property>
</Properties>
</file>